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Сафьянова Л.А\Фрунзе 220\"/>
    </mc:Choice>
  </mc:AlternateContent>
  <bookViews>
    <workbookView xWindow="0" yWindow="0" windowWidth="23040" windowHeight="9408"/>
  </bookViews>
  <sheets>
    <sheet name="Сводный сметный расчет" sheetId="1" r:id="rId1"/>
  </sheets>
  <definedNames>
    <definedName name="_xlnm.Print_Titles" localSheetId="0">'Сводный сметный расчет'!$21:$21</definedName>
  </definedNames>
  <calcPr calcId="152511" fullPrecision="0"/>
</workbook>
</file>

<file path=xl/calcChain.xml><?xml version="1.0" encoding="utf-8"?>
<calcChain xmlns="http://schemas.openxmlformats.org/spreadsheetml/2006/main">
  <c r="G27" i="1" l="1"/>
  <c r="G28" i="1" s="1"/>
  <c r="H26" i="1"/>
  <c r="F23" i="1"/>
  <c r="E23" i="1"/>
  <c r="D23" i="1"/>
  <c r="G30" i="1" l="1"/>
  <c r="G31" i="1" s="1"/>
  <c r="G32" i="1" s="1"/>
  <c r="G34" i="1" s="1"/>
  <c r="G35" i="1" s="1"/>
  <c r="G36" i="1" s="1"/>
  <c r="G37" i="1" s="1"/>
  <c r="F24" i="1"/>
  <c r="F28" i="1" s="1"/>
  <c r="F30" i="1" s="1"/>
  <c r="F31" i="1" s="1"/>
  <c r="F32" i="1" s="1"/>
  <c r="F34" i="1" s="1"/>
  <c r="F35" i="1" s="1"/>
  <c r="F36" i="1" s="1"/>
  <c r="F37" i="1" s="1"/>
  <c r="E24" i="1"/>
  <c r="E28" i="1" s="1"/>
  <c r="E30" i="1" s="1"/>
  <c r="E31" i="1" s="1"/>
  <c r="E32" i="1" s="1"/>
  <c r="E34" i="1" s="1"/>
  <c r="E35" i="1" s="1"/>
  <c r="E36" i="1" s="1"/>
  <c r="E37" i="1" s="1"/>
  <c r="D24" i="1"/>
  <c r="D28" i="1" s="1"/>
  <c r="D30" i="1" s="1"/>
  <c r="D31" i="1" s="1"/>
  <c r="D32" i="1" s="1"/>
  <c r="D34" i="1" s="1"/>
  <c r="D35" i="1" s="1"/>
  <c r="D36" i="1" s="1"/>
  <c r="D37" i="1" s="1"/>
  <c r="H23" i="1" l="1"/>
  <c r="H24" i="1" s="1"/>
  <c r="H27" i="1"/>
  <c r="H28" i="1" l="1"/>
  <c r="H30" i="1" s="1"/>
  <c r="H31" i="1" s="1"/>
  <c r="H32" i="1" s="1"/>
  <c r="H34" i="1" s="1"/>
  <c r="H35" i="1" s="1"/>
  <c r="H36" i="1" l="1"/>
  <c r="H37" i="1" s="1"/>
</calcChain>
</file>

<file path=xl/sharedStrings.xml><?xml version="1.0" encoding="utf-8"?>
<sst xmlns="http://schemas.openxmlformats.org/spreadsheetml/2006/main" count="41" uniqueCount="41">
  <si>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</si>
  <si>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</si>
  <si>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</si>
  <si>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</si>
  <si>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</si>
  <si>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</si>
  <si>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</si>
  <si>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</si>
  <si>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</si>
  <si>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</si>
  <si>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</si>
  <si>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</si>
  <si>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</si>
  <si>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</si>
  <si>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</si>
  <si>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</si>
  <si>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Итого по Главе 2</t>
  </si>
  <si>
    <t>Глава 7. Прочие работы и затраты</t>
  </si>
  <si>
    <t>Итого по Главе 7</t>
  </si>
  <si>
    <t>Итого по Главам 1-7</t>
  </si>
  <si>
    <t>Непредвиденные затраты</t>
  </si>
  <si>
    <t>МДС 81-35.2004 п.4.96</t>
  </si>
  <si>
    <t>Непредвиденные затраты -2%</t>
  </si>
  <si>
    <t>Итого Непредвиденные затраты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</si>
  <si>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</si>
  <si>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</si>
  <si>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</si>
  <si>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</si>
  <si>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</si>
  <si>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Составлена в ценах по состоянию на 2 квартал 2015г.</t>
  </si>
  <si>
    <t>Капитальный ремонт многоквартирного дома по адресу: Томская область, г.Томск, пр. Фрунзе, 220.                                                                                                                                                   Капитальный ремонт внутренней инженерной системы теплоснабжения</t>
  </si>
  <si>
    <t>Капитальный ремонт многоквартирного дома по адресу: Томская область, г.Томск, пр. Фрунзе, 220, Капитальный ремонт внутренней инженерной системы теплоснабжения</t>
  </si>
  <si>
    <t>Пусконаладочные работы теплового узла</t>
  </si>
  <si>
    <t>07-01-01</t>
  </si>
  <si>
    <t>"Утвержден" «    »________________2016 г.</t>
  </si>
  <si>
    <t>Итого с учетом :Налоги</t>
  </si>
  <si>
    <t>Итого с учетом : Непредвиденные затраты</t>
  </si>
  <si>
    <t>Директор ______________________________________________</t>
  </si>
  <si>
    <t>Сметчик __________________________________</t>
  </si>
  <si>
    <r>
      <t xml:space="preserve">Заказчик </t>
    </r>
    <r>
      <rPr>
        <b/>
        <u/>
        <sz val="9"/>
        <rFont val="Arial"/>
        <family val="2"/>
        <charset val="204"/>
      </rPr>
      <t>Фонд "РФКР МКД ТО"</t>
    </r>
  </si>
  <si>
    <r>
      <t xml:space="preserve">Сводный сметный расчет в сумме </t>
    </r>
    <r>
      <rPr>
        <b/>
        <sz val="9"/>
        <rFont val="Arial"/>
        <family val="2"/>
        <charset val="204"/>
      </rPr>
      <t>3 549 733.2</t>
    </r>
    <r>
      <rPr>
        <sz val="9"/>
        <rFont val="Arial"/>
        <family val="2"/>
        <charset val="204"/>
      </rPr>
      <t xml:space="preserve">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</si>
</sst>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i/>
      <sz val="10"/>
      <name val="Arial"/>
      <family val="2"/>
      <charset val="204"/>
    </font>
    <font>
      <b/>
      <u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horizontal="right" vertical="top" wrapText="1"/>
    </xf>
  </cellStyleXfs>
  <cellXfs count="5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2" fontId="7" fillId="0" borderId="2" xfId="1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/>
    </xf>
  </cellXfs>
  <cellStyles count="2">
    <cellStyle name="Итог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showGridLines="0" tabSelected="1" topLeftCell="A10" zoomScaleNormal="100" workbookViewId="0">
      <selection activeCell="J34" sqref="J34"/>
    </sheetView>
  </sheetViews>
  <sheetFormatPr defaultColWidth="9.109375" defaultRowHeight="13.2" x14ac:dyDescent="0.25"/>
  <cols>
    <col min="1" max="1" width="5" style="1" customWidth="1"/>
    <col min="2" max="2" width="30.33203125" style="2" customWidth="1"/>
    <col min="3" max="3" width="50.33203125" style="3" customWidth="1"/>
    <col min="4" max="4" width="12.33203125" style="5" customWidth="1"/>
    <col min="5" max="5" width="13" style="5" customWidth="1"/>
    <col min="6" max="6" width="13.44140625" style="5" customWidth="1"/>
    <col min="7" max="7" width="12.5546875" style="5" customWidth="1"/>
    <col min="8" max="8" width="13.44140625" style="5" customWidth="1"/>
    <col min="9" max="16384" width="9.109375" style="4"/>
  </cols>
  <sheetData>
    <row r="1" spans="1:8" s="10" customFormat="1" ht="12" x14ac:dyDescent="0.25">
      <c r="A1" s="6"/>
      <c r="B1" s="6"/>
      <c r="C1" s="6"/>
      <c r="D1" s="8"/>
      <c r="E1" s="8"/>
      <c r="F1" s="8"/>
      <c r="G1" s="8"/>
      <c r="H1" s="9" t="s">
        <v>6</v>
      </c>
    </row>
    <row r="2" spans="1:8" s="10" customFormat="1" ht="12" x14ac:dyDescent="0.2">
      <c r="A2" s="6"/>
      <c r="B2" s="11" t="s">
        <v>39</v>
      </c>
      <c r="C2" s="41"/>
      <c r="D2" s="42"/>
      <c r="E2" s="42"/>
      <c r="F2" s="42"/>
      <c r="G2" s="42"/>
      <c r="H2" s="8"/>
    </row>
    <row r="3" spans="1:8" s="10" customFormat="1" ht="11.4" x14ac:dyDescent="0.2">
      <c r="A3" s="6"/>
      <c r="B3" s="6"/>
      <c r="C3" s="6"/>
      <c r="D3" s="7"/>
      <c r="E3" s="6"/>
      <c r="F3" s="8"/>
      <c r="G3" s="8"/>
      <c r="H3" s="8"/>
    </row>
    <row r="4" spans="1:8" s="10" customFormat="1" ht="11.4" x14ac:dyDescent="0.2">
      <c r="A4" s="6"/>
      <c r="B4" s="11" t="s">
        <v>34</v>
      </c>
      <c r="C4" s="14"/>
      <c r="D4" s="8"/>
      <c r="E4" s="7"/>
      <c r="F4" s="8"/>
      <c r="G4" s="8"/>
      <c r="H4" s="8"/>
    </row>
    <row r="5" spans="1:8" s="10" customFormat="1" ht="11.4" x14ac:dyDescent="0.2">
      <c r="A5" s="15"/>
      <c r="B5" s="11"/>
      <c r="C5" s="16"/>
      <c r="D5" s="8"/>
      <c r="E5" s="7"/>
      <c r="F5" s="8"/>
      <c r="G5" s="8"/>
      <c r="H5" s="8"/>
    </row>
    <row r="6" spans="1:8" s="10" customFormat="1" ht="12" x14ac:dyDescent="0.2">
      <c r="A6" s="15"/>
      <c r="B6" s="11" t="s">
        <v>40</v>
      </c>
      <c r="C6" s="16"/>
      <c r="D6" s="8"/>
      <c r="E6" s="7"/>
      <c r="F6" s="8"/>
      <c r="G6" s="8"/>
      <c r="H6" s="8"/>
    </row>
    <row r="7" spans="1:8" s="10" customFormat="1" ht="11.4" x14ac:dyDescent="0.2">
      <c r="A7" s="15"/>
      <c r="B7" s="11" t="s">
        <v>11</v>
      </c>
      <c r="C7" s="16"/>
      <c r="D7" s="8"/>
      <c r="E7" s="8"/>
      <c r="F7" s="8"/>
      <c r="G7" s="8"/>
      <c r="H7" s="8"/>
    </row>
    <row r="8" spans="1:8" s="10" customFormat="1" ht="11.4" x14ac:dyDescent="0.2">
      <c r="A8" s="15"/>
      <c r="B8" s="11"/>
      <c r="C8" s="12"/>
      <c r="D8" s="13"/>
      <c r="E8" s="17"/>
      <c r="F8" s="13"/>
      <c r="G8" s="13"/>
      <c r="H8" s="8"/>
    </row>
    <row r="9" spans="1:8" s="10" customFormat="1" ht="11.4" x14ac:dyDescent="0.2">
      <c r="A9" s="15"/>
      <c r="B9" s="11"/>
      <c r="C9" s="16"/>
      <c r="D9" s="7" t="s">
        <v>8</v>
      </c>
      <c r="E9" s="18"/>
      <c r="F9" s="8"/>
      <c r="G9" s="8"/>
      <c r="H9" s="8"/>
    </row>
    <row r="10" spans="1:8" s="10" customFormat="1" ht="11.4" x14ac:dyDescent="0.2">
      <c r="A10" s="15"/>
      <c r="B10" s="11"/>
      <c r="C10" s="16"/>
      <c r="D10" s="18"/>
      <c r="E10" s="18"/>
      <c r="F10" s="18"/>
      <c r="G10" s="18"/>
      <c r="H10" s="8"/>
    </row>
    <row r="11" spans="1:8" s="10" customFormat="1" ht="11.4" x14ac:dyDescent="0.2">
      <c r="A11" s="15"/>
      <c r="B11" s="11"/>
      <c r="C11" s="16"/>
      <c r="D11" s="18"/>
      <c r="E11" s="18"/>
      <c r="F11" s="18"/>
      <c r="G11" s="8"/>
      <c r="H11" s="8"/>
    </row>
    <row r="12" spans="1:8" s="10" customFormat="1" ht="12" x14ac:dyDescent="0.2">
      <c r="A12" s="15"/>
      <c r="B12" s="11"/>
      <c r="C12" s="16"/>
      <c r="D12" s="19" t="s">
        <v>7</v>
      </c>
      <c r="E12" s="18"/>
      <c r="F12" s="8"/>
      <c r="G12" s="8"/>
      <c r="H12" s="8"/>
    </row>
    <row r="13" spans="1:8" s="10" customFormat="1" ht="11.4" x14ac:dyDescent="0.2">
      <c r="A13" s="15"/>
      <c r="B13" s="11"/>
      <c r="C13" s="16"/>
      <c r="D13" s="20"/>
      <c r="E13" s="18"/>
      <c r="F13" s="8"/>
      <c r="G13" s="8"/>
      <c r="H13" s="8"/>
    </row>
    <row r="14" spans="1:8" s="10" customFormat="1" ht="33.75" customHeight="1" x14ac:dyDescent="0.2">
      <c r="A14" s="15"/>
      <c r="B14" s="52" t="s">
        <v>30</v>
      </c>
      <c r="C14" s="52"/>
      <c r="D14" s="52"/>
      <c r="E14" s="52"/>
      <c r="F14" s="52"/>
      <c r="G14" s="52"/>
      <c r="H14" s="52"/>
    </row>
    <row r="15" spans="1:8" s="10" customFormat="1" ht="11.4" x14ac:dyDescent="0.2">
      <c r="A15" s="15"/>
      <c r="B15" s="11"/>
      <c r="C15" s="16"/>
      <c r="D15" s="7" t="s">
        <v>0</v>
      </c>
      <c r="E15" s="18"/>
      <c r="F15" s="8"/>
      <c r="G15" s="8"/>
      <c r="H15" s="8"/>
    </row>
    <row r="16" spans="1:8" s="10" customFormat="1" ht="11.4" x14ac:dyDescent="0.2">
      <c r="A16" s="15"/>
      <c r="B16" s="11" t="s">
        <v>29</v>
      </c>
      <c r="C16" s="16"/>
      <c r="D16" s="20"/>
      <c r="E16" s="8"/>
      <c r="F16" s="8"/>
      <c r="G16" s="8"/>
      <c r="H16" s="8"/>
    </row>
    <row r="17" spans="1:8" s="10" customFormat="1" ht="12.75" customHeight="1" x14ac:dyDescent="0.2">
      <c r="A17" s="53" t="s">
        <v>1</v>
      </c>
      <c r="B17" s="54" t="s">
        <v>9</v>
      </c>
      <c r="C17" s="53" t="s">
        <v>10</v>
      </c>
      <c r="D17" s="55" t="s">
        <v>12</v>
      </c>
      <c r="E17" s="55"/>
      <c r="F17" s="55"/>
      <c r="G17" s="55"/>
      <c r="H17" s="53" t="s">
        <v>13</v>
      </c>
    </row>
    <row r="18" spans="1:8" s="10" customFormat="1" ht="11.4" x14ac:dyDescent="0.2">
      <c r="A18" s="53"/>
      <c r="B18" s="54"/>
      <c r="C18" s="53"/>
      <c r="D18" s="53" t="s">
        <v>5</v>
      </c>
      <c r="E18" s="53" t="s">
        <v>2</v>
      </c>
      <c r="F18" s="53" t="s">
        <v>3</v>
      </c>
      <c r="G18" s="53" t="s">
        <v>4</v>
      </c>
      <c r="H18" s="53"/>
    </row>
    <row r="19" spans="1:8" s="10" customFormat="1" ht="11.4" x14ac:dyDescent="0.2">
      <c r="A19" s="53"/>
      <c r="B19" s="54"/>
      <c r="C19" s="53"/>
      <c r="D19" s="53"/>
      <c r="E19" s="53"/>
      <c r="F19" s="53"/>
      <c r="G19" s="53"/>
      <c r="H19" s="53"/>
    </row>
    <row r="20" spans="1:8" s="10" customFormat="1" ht="11.4" x14ac:dyDescent="0.2">
      <c r="A20" s="53"/>
      <c r="B20" s="54"/>
      <c r="C20" s="53"/>
      <c r="D20" s="53"/>
      <c r="E20" s="53"/>
      <c r="F20" s="53"/>
      <c r="G20" s="53"/>
      <c r="H20" s="53"/>
    </row>
    <row r="21" spans="1:8" s="10" customFormat="1" ht="11.4" x14ac:dyDescent="0.2">
      <c r="A21" s="21">
        <v>1</v>
      </c>
      <c r="B21" s="22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</row>
    <row r="22" spans="1:8" s="10" customFormat="1" ht="11.4" x14ac:dyDescent="0.2">
      <c r="A22" s="50" t="s">
        <v>14</v>
      </c>
      <c r="B22" s="51"/>
      <c r="C22" s="51"/>
      <c r="D22" s="51"/>
      <c r="E22" s="51"/>
      <c r="F22" s="51"/>
      <c r="G22" s="51"/>
      <c r="H22" s="51"/>
    </row>
    <row r="23" spans="1:8" s="10" customFormat="1" ht="34.200000000000003" x14ac:dyDescent="0.2">
      <c r="A23" s="23">
        <v>1</v>
      </c>
      <c r="B23" s="24" t="s">
        <v>15</v>
      </c>
      <c r="C23" s="25" t="s">
        <v>31</v>
      </c>
      <c r="D23" s="36">
        <f>2820961.43/1000*0.9283226</f>
        <v>2618.7600000000002</v>
      </c>
      <c r="E23" s="36">
        <f>29687.31/1000*0.9283226</f>
        <v>27.56</v>
      </c>
      <c r="F23" s="36">
        <f>262796.17/1000*0.9283226</f>
        <v>243.96</v>
      </c>
      <c r="G23" s="26"/>
      <c r="H23" s="37">
        <f>D23+E23+F23</f>
        <v>2890.28</v>
      </c>
    </row>
    <row r="24" spans="1:8" s="10" customFormat="1" ht="11.4" x14ac:dyDescent="0.2">
      <c r="A24" s="27"/>
      <c r="B24" s="28"/>
      <c r="C24" s="25" t="s">
        <v>16</v>
      </c>
      <c r="D24" s="37">
        <f>D23</f>
        <v>2618.7600000000002</v>
      </c>
      <c r="E24" s="37">
        <f t="shared" ref="E24:H24" si="0">E23</f>
        <v>27.56</v>
      </c>
      <c r="F24" s="37">
        <f t="shared" si="0"/>
        <v>243.96</v>
      </c>
      <c r="G24" s="37"/>
      <c r="H24" s="37">
        <f t="shared" si="0"/>
        <v>2890.28</v>
      </c>
    </row>
    <row r="25" spans="1:8" s="10" customFormat="1" ht="11.4" x14ac:dyDescent="0.2">
      <c r="A25" s="50" t="s">
        <v>17</v>
      </c>
      <c r="B25" s="51"/>
      <c r="C25" s="51"/>
      <c r="D25" s="51"/>
      <c r="E25" s="51"/>
      <c r="F25" s="51"/>
      <c r="G25" s="51"/>
      <c r="H25" s="51"/>
    </row>
    <row r="26" spans="1:8" s="10" customFormat="1" ht="11.4" x14ac:dyDescent="0.2">
      <c r="A26" s="23">
        <v>2</v>
      </c>
      <c r="B26" s="34" t="s">
        <v>33</v>
      </c>
      <c r="C26" s="33" t="s">
        <v>32</v>
      </c>
      <c r="D26" s="33"/>
      <c r="E26" s="33"/>
      <c r="F26" s="33"/>
      <c r="G26" s="56">
        <v>58.98</v>
      </c>
      <c r="H26" s="56">
        <f>G26</f>
        <v>58.98</v>
      </c>
    </row>
    <row r="27" spans="1:8" s="10" customFormat="1" ht="11.4" x14ac:dyDescent="0.2">
      <c r="A27" s="27"/>
      <c r="B27" s="28"/>
      <c r="C27" s="25" t="s">
        <v>18</v>
      </c>
      <c r="D27" s="26"/>
      <c r="E27" s="26"/>
      <c r="F27" s="26"/>
      <c r="G27" s="56">
        <f>G26</f>
        <v>58.98</v>
      </c>
      <c r="H27" s="57">
        <f>H26</f>
        <v>58.98</v>
      </c>
    </row>
    <row r="28" spans="1:8" s="10" customFormat="1" ht="11.4" x14ac:dyDescent="0.2">
      <c r="A28" s="27"/>
      <c r="B28" s="28"/>
      <c r="C28" s="25" t="s">
        <v>19</v>
      </c>
      <c r="D28" s="37">
        <f>D24</f>
        <v>2618.7600000000002</v>
      </c>
      <c r="E28" s="37">
        <f t="shared" ref="E28:F28" si="1">E24</f>
        <v>27.56</v>
      </c>
      <c r="F28" s="37">
        <f t="shared" si="1"/>
        <v>243.96</v>
      </c>
      <c r="G28" s="37">
        <f>G27+G24</f>
        <v>58.98</v>
      </c>
      <c r="H28" s="37">
        <f>H27+H24</f>
        <v>2949.26</v>
      </c>
    </row>
    <row r="29" spans="1:8" s="10" customFormat="1" ht="11.4" x14ac:dyDescent="0.2">
      <c r="A29" s="50" t="s">
        <v>20</v>
      </c>
      <c r="B29" s="51"/>
      <c r="C29" s="51"/>
      <c r="D29" s="51"/>
      <c r="E29" s="51"/>
      <c r="F29" s="51"/>
      <c r="G29" s="51"/>
      <c r="H29" s="51"/>
    </row>
    <row r="30" spans="1:8" s="10" customFormat="1" ht="11.4" x14ac:dyDescent="0.2">
      <c r="A30" s="23">
        <v>3</v>
      </c>
      <c r="B30" s="24" t="s">
        <v>21</v>
      </c>
      <c r="C30" s="25" t="s">
        <v>22</v>
      </c>
      <c r="D30" s="37">
        <f>D28*0.02</f>
        <v>52.38</v>
      </c>
      <c r="E30" s="37">
        <f t="shared" ref="E30:H30" si="2">E28*0.02</f>
        <v>0.55000000000000004</v>
      </c>
      <c r="F30" s="37">
        <f t="shared" si="2"/>
        <v>4.88</v>
      </c>
      <c r="G30" s="37">
        <f t="shared" si="2"/>
        <v>1.18</v>
      </c>
      <c r="H30" s="37">
        <f t="shared" si="2"/>
        <v>58.99</v>
      </c>
    </row>
    <row r="31" spans="1:8" s="10" customFormat="1" ht="11.4" x14ac:dyDescent="0.2">
      <c r="A31" s="23"/>
      <c r="B31" s="24"/>
      <c r="C31" s="25" t="s">
        <v>23</v>
      </c>
      <c r="D31" s="37">
        <f>D30</f>
        <v>52.38</v>
      </c>
      <c r="E31" s="37">
        <f t="shared" ref="E31:H31" si="3">E30</f>
        <v>0.55000000000000004</v>
      </c>
      <c r="F31" s="37">
        <f t="shared" si="3"/>
        <v>4.88</v>
      </c>
      <c r="G31" s="37">
        <f t="shared" si="3"/>
        <v>1.18</v>
      </c>
      <c r="H31" s="37">
        <f t="shared" si="3"/>
        <v>58.99</v>
      </c>
    </row>
    <row r="32" spans="1:8" s="10" customFormat="1" ht="11.4" x14ac:dyDescent="0.2">
      <c r="A32" s="27"/>
      <c r="B32" s="28"/>
      <c r="C32" s="25" t="s">
        <v>36</v>
      </c>
      <c r="D32" s="37">
        <f>D31+D28</f>
        <v>2671.14</v>
      </c>
      <c r="E32" s="37">
        <f t="shared" ref="E32:H32" si="4">E31+E28</f>
        <v>28.11</v>
      </c>
      <c r="F32" s="37">
        <f t="shared" si="4"/>
        <v>248.84</v>
      </c>
      <c r="G32" s="37">
        <f t="shared" si="4"/>
        <v>60.16</v>
      </c>
      <c r="H32" s="37">
        <f t="shared" si="4"/>
        <v>3008.25</v>
      </c>
    </row>
    <row r="33" spans="1:9" s="10" customFormat="1" ht="11.4" customHeight="1" x14ac:dyDescent="0.2">
      <c r="A33" s="47" t="s">
        <v>24</v>
      </c>
      <c r="B33" s="48"/>
      <c r="C33" s="48"/>
      <c r="D33" s="48"/>
      <c r="E33" s="48"/>
      <c r="F33" s="48"/>
      <c r="G33" s="48"/>
      <c r="H33" s="49"/>
    </row>
    <row r="34" spans="1:9" s="10" customFormat="1" ht="11.4" x14ac:dyDescent="0.2">
      <c r="A34" s="23">
        <v>4</v>
      </c>
      <c r="B34" s="24" t="s">
        <v>25</v>
      </c>
      <c r="C34" s="25" t="s">
        <v>26</v>
      </c>
      <c r="D34" s="37">
        <f>D32*0.18</f>
        <v>480.81</v>
      </c>
      <c r="E34" s="37">
        <f t="shared" ref="E34:H34" si="5">E32*0.18</f>
        <v>5.0599999999999996</v>
      </c>
      <c r="F34" s="37">
        <f t="shared" si="5"/>
        <v>44.79</v>
      </c>
      <c r="G34" s="37">
        <f t="shared" si="5"/>
        <v>10.83</v>
      </c>
      <c r="H34" s="37">
        <f t="shared" si="5"/>
        <v>541.49</v>
      </c>
    </row>
    <row r="35" spans="1:9" s="10" customFormat="1" ht="11.4" x14ac:dyDescent="0.2">
      <c r="A35" s="27"/>
      <c r="B35" s="28"/>
      <c r="C35" s="25" t="s">
        <v>27</v>
      </c>
      <c r="D35" s="37">
        <f>D34</f>
        <v>480.81</v>
      </c>
      <c r="E35" s="37">
        <f t="shared" ref="E35:H35" si="6">E34</f>
        <v>5.0599999999999996</v>
      </c>
      <c r="F35" s="37">
        <f t="shared" si="6"/>
        <v>44.79</v>
      </c>
      <c r="G35" s="37">
        <f t="shared" si="6"/>
        <v>10.83</v>
      </c>
      <c r="H35" s="37">
        <f t="shared" si="6"/>
        <v>541.49</v>
      </c>
    </row>
    <row r="36" spans="1:9" s="10" customFormat="1" ht="11.4" x14ac:dyDescent="0.2">
      <c r="A36" s="27"/>
      <c r="B36" s="28"/>
      <c r="C36" s="25" t="s">
        <v>35</v>
      </c>
      <c r="D36" s="37">
        <f>D35+D32</f>
        <v>3151.95</v>
      </c>
      <c r="E36" s="37">
        <f t="shared" ref="E36:H36" si="7">E35+E32</f>
        <v>33.17</v>
      </c>
      <c r="F36" s="37">
        <f t="shared" si="7"/>
        <v>293.63</v>
      </c>
      <c r="G36" s="37">
        <f t="shared" si="7"/>
        <v>70.989999999999995</v>
      </c>
      <c r="H36" s="37">
        <f t="shared" si="7"/>
        <v>3549.74</v>
      </c>
    </row>
    <row r="37" spans="1:9" s="10" customFormat="1" ht="12" x14ac:dyDescent="0.2">
      <c r="A37" s="27"/>
      <c r="B37" s="28"/>
      <c r="C37" s="35" t="s">
        <v>28</v>
      </c>
      <c r="D37" s="38">
        <f>D36</f>
        <v>3151.95</v>
      </c>
      <c r="E37" s="38">
        <f t="shared" ref="E37:H37" si="8">E36</f>
        <v>33.17</v>
      </c>
      <c r="F37" s="38">
        <f t="shared" si="8"/>
        <v>293.63</v>
      </c>
      <c r="G37" s="38">
        <f t="shared" si="8"/>
        <v>70.989999999999995</v>
      </c>
      <c r="H37" s="38">
        <f t="shared" si="8"/>
        <v>3549.74</v>
      </c>
    </row>
    <row r="38" spans="1:9" s="10" customFormat="1" ht="11.4" x14ac:dyDescent="0.2">
      <c r="A38" s="29"/>
      <c r="B38" s="30"/>
      <c r="C38" s="31"/>
      <c r="D38" s="32"/>
      <c r="E38" s="32"/>
      <c r="F38" s="32"/>
      <c r="G38" s="32"/>
      <c r="H38" s="32"/>
    </row>
    <row r="39" spans="1:9" s="10" customFormat="1" ht="11.4" x14ac:dyDescent="0.2">
      <c r="A39" s="29"/>
      <c r="B39" s="30"/>
      <c r="C39" s="31"/>
      <c r="D39" s="32"/>
      <c r="E39" s="32"/>
      <c r="F39" s="32"/>
      <c r="G39" s="32"/>
      <c r="H39" s="32"/>
    </row>
    <row r="40" spans="1:9" s="10" customFormat="1" ht="15" x14ac:dyDescent="0.2">
      <c r="A40" s="29"/>
      <c r="B40" s="43" t="s">
        <v>37</v>
      </c>
      <c r="C40" s="44"/>
      <c r="D40" s="44"/>
      <c r="E40" s="44"/>
      <c r="F40" s="44"/>
      <c r="G40" s="44"/>
      <c r="H40" s="44"/>
      <c r="I40" s="44"/>
    </row>
    <row r="41" spans="1:9" s="10" customFormat="1" x14ac:dyDescent="0.2">
      <c r="A41" s="15"/>
      <c r="B41" s="45"/>
      <c r="C41" s="46"/>
      <c r="D41" s="46"/>
      <c r="E41" s="46"/>
      <c r="F41" s="46"/>
      <c r="G41" s="46"/>
      <c r="H41" s="46"/>
      <c r="I41" s="46"/>
    </row>
    <row r="42" spans="1:9" s="10" customFormat="1" ht="15" x14ac:dyDescent="0.2">
      <c r="A42" s="6"/>
      <c r="B42" s="39" t="s">
        <v>38</v>
      </c>
      <c r="C42" s="40"/>
      <c r="D42" s="39"/>
      <c r="E42" s="39"/>
      <c r="F42" s="39"/>
      <c r="G42" s="39"/>
      <c r="H42" s="39"/>
      <c r="I42" s="39"/>
    </row>
    <row r="43" spans="1:9" s="10" customFormat="1" ht="15" x14ac:dyDescent="0.2">
      <c r="A43" s="6"/>
      <c r="B43" s="43"/>
      <c r="C43" s="44"/>
      <c r="D43" s="44"/>
      <c r="E43" s="44"/>
      <c r="F43" s="44"/>
      <c r="G43" s="44"/>
      <c r="H43" s="44"/>
      <c r="I43" s="44"/>
    </row>
    <row r="44" spans="1:9" s="10" customFormat="1" ht="11.4" x14ac:dyDescent="0.2">
      <c r="A44" s="6"/>
      <c r="B44" s="6"/>
      <c r="C44" s="11"/>
      <c r="D44" s="16"/>
      <c r="E44" s="6"/>
      <c r="F44" s="6"/>
      <c r="G44" s="6"/>
      <c r="H44" s="6"/>
    </row>
    <row r="45" spans="1:9" s="10" customFormat="1" ht="11.4" x14ac:dyDescent="0.2">
      <c r="A45" s="6"/>
      <c r="B45" s="6"/>
      <c r="C45" s="6"/>
      <c r="D45" s="16"/>
      <c r="E45" s="6"/>
      <c r="F45" s="6"/>
      <c r="G45" s="6"/>
      <c r="H45" s="6"/>
    </row>
    <row r="46" spans="1:9" s="10" customFormat="1" ht="11.4" x14ac:dyDescent="0.2">
      <c r="A46" s="6"/>
      <c r="B46" s="6"/>
      <c r="C46" s="11"/>
      <c r="D46" s="16"/>
      <c r="E46" s="6"/>
      <c r="F46" s="6"/>
      <c r="G46" s="6"/>
      <c r="H46" s="6"/>
    </row>
    <row r="47" spans="1:9" s="10" customFormat="1" ht="11.4" x14ac:dyDescent="0.2">
      <c r="A47" s="6"/>
      <c r="B47" s="6"/>
      <c r="C47" s="11"/>
      <c r="D47" s="16"/>
      <c r="E47" s="6"/>
      <c r="F47" s="6"/>
      <c r="G47" s="6"/>
      <c r="H47" s="6"/>
    </row>
    <row r="48" spans="1:9" s="10" customFormat="1" ht="11.4" x14ac:dyDescent="0.2">
      <c r="A48" s="6"/>
      <c r="B48" s="6"/>
      <c r="C48" s="11"/>
      <c r="D48" s="16"/>
      <c r="E48" s="6"/>
      <c r="F48" s="6"/>
      <c r="G48" s="6"/>
      <c r="H48" s="6"/>
    </row>
    <row r="49" spans="1:8" s="10" customFormat="1" ht="11.4" x14ac:dyDescent="0.2">
      <c r="A49" s="6"/>
      <c r="B49" s="6"/>
      <c r="C49" s="11"/>
      <c r="D49" s="16"/>
      <c r="E49" s="6"/>
      <c r="F49" s="6"/>
      <c r="G49" s="6"/>
      <c r="H49" s="6"/>
    </row>
    <row r="50" spans="1:8" s="10" customFormat="1" ht="11.4" x14ac:dyDescent="0.2">
      <c r="A50" s="15"/>
      <c r="B50" s="11"/>
      <c r="C50" s="16"/>
      <c r="D50" s="18"/>
      <c r="E50" s="18"/>
      <c r="F50" s="18"/>
      <c r="G50" s="18"/>
      <c r="H50" s="18"/>
    </row>
    <row r="51" spans="1:8" s="10" customFormat="1" ht="11.4" x14ac:dyDescent="0.2">
      <c r="A51" s="6"/>
      <c r="B51" s="11"/>
      <c r="C51" s="16"/>
      <c r="D51" s="6"/>
      <c r="E51" s="6"/>
      <c r="F51" s="6"/>
      <c r="G51" s="6"/>
      <c r="H51" s="6"/>
    </row>
    <row r="52" spans="1:8" s="10" customFormat="1" ht="11.4" x14ac:dyDescent="0.2">
      <c r="A52" s="6"/>
      <c r="B52" s="6"/>
      <c r="C52" s="16"/>
      <c r="D52" s="6"/>
      <c r="E52" s="6"/>
      <c r="F52" s="18"/>
      <c r="G52" s="6"/>
      <c r="H52" s="6"/>
    </row>
    <row r="53" spans="1:8" x14ac:dyDescent="0.25">
      <c r="A53" s="15"/>
      <c r="B53" s="11"/>
      <c r="C53" s="16"/>
      <c r="D53" s="18"/>
      <c r="E53" s="18"/>
      <c r="F53" s="18"/>
      <c r="G53" s="18"/>
      <c r="H53" s="18"/>
    </row>
  </sheetData>
  <mergeCells count="17">
    <mergeCell ref="B14:H14"/>
    <mergeCell ref="A22:H22"/>
    <mergeCell ref="A25:H25"/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  <mergeCell ref="B40:I40"/>
    <mergeCell ref="B41:I41"/>
    <mergeCell ref="B43:I43"/>
    <mergeCell ref="A33:H33"/>
    <mergeCell ref="A29:H29"/>
  </mergeCells>
  <phoneticPr fontId="0" type="noConversion"/>
  <pageMargins left="0.19685039370078741" right="0.19685039370078741" top="0.43307086614173229" bottom="7.874015748031496E-2" header="0.23622047244094491" footer="0.23622047244094491"/>
  <pageSetup paperSize="9" scale="97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Сафьянова Любовь Александровна</cp:lastModifiedBy>
  <cp:lastPrinted>2015-11-19T09:26:43Z</cp:lastPrinted>
  <dcterms:created xsi:type="dcterms:W3CDTF">2002-03-25T05:35:56Z</dcterms:created>
  <dcterms:modified xsi:type="dcterms:W3CDTF">2016-03-09T10:29:20Z</dcterms:modified>
</cp:coreProperties>
</file>