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Солнечная,3А\"/>
    </mc:Choice>
  </mc:AlternateContent>
  <bookViews>
    <workbookView xWindow="0" yWindow="0" windowWidth="19200" windowHeight="11595" activeTab="1"/>
  </bookViews>
  <sheets>
    <sheet name="ССР " sheetId="13" r:id="rId1"/>
    <sheet name="ССР  (2)" sheetId="16" r:id="rId2"/>
  </sheets>
  <definedNames>
    <definedName name="__chapters__" localSheetId="0">'ССР '!$17:$19</definedName>
    <definedName name="__chapters__" localSheetId="1">'ССР  (2)'!$17:$19</definedName>
    <definedName name="__chapters__">#REF!</definedName>
    <definedName name="__itogi__" localSheetId="0">'ССР '!#REF!</definedName>
    <definedName name="__itogi__" localSheetId="1">'ССР  (2)'!#REF!</definedName>
    <definedName name="__itogi__">#REF!</definedName>
    <definedName name="__itogo__" localSheetId="0">'ССР '!$19:$19</definedName>
    <definedName name="__itogo__" localSheetId="1">'ССР  (2)'!$19:$19</definedName>
    <definedName name="__itogo__">#REF!</definedName>
    <definedName name="__position__" localSheetId="0">'ССР '!#REF!</definedName>
    <definedName name="__position__" localSheetId="1">'ССР  (2)'!#REF!</definedName>
    <definedName name="__position__">#REF!</definedName>
    <definedName name="__smet__" localSheetId="0">'ССР '!$A$1:$H$38</definedName>
    <definedName name="__smet__" localSheetId="1">'ССР  (2)'!$A$1:$H$28</definedName>
    <definedName name="__smet__">#REF!</definedName>
    <definedName name="__vsego__" localSheetId="0">'ССР '!#REF!</definedName>
    <definedName name="__vsego__" localSheetId="1">'ССР 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'!$A$1:$H$38</definedName>
    <definedName name="_xlnm.Print_Area" localSheetId="1">'ССР  (2)'!$A$1:$H$28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6" l="1"/>
  <c r="F22" i="16"/>
  <c r="E22" i="16"/>
  <c r="D22" i="16"/>
  <c r="H21" i="16"/>
  <c r="G19" i="16"/>
  <c r="F19" i="16"/>
  <c r="E19" i="16"/>
  <c r="D19" i="16"/>
  <c r="D23" i="16" s="1"/>
  <c r="H18" i="16"/>
  <c r="D24" i="16" l="1"/>
  <c r="D25" i="16" s="1"/>
  <c r="E23" i="16"/>
  <c r="G23" i="16"/>
  <c r="H22" i="16"/>
  <c r="F23" i="16"/>
  <c r="H19" i="16"/>
  <c r="E24" i="16" l="1"/>
  <c r="E25" i="16" s="1"/>
  <c r="F24" i="16"/>
  <c r="F25" i="16" s="1"/>
  <c r="G24" i="16"/>
  <c r="G25" i="16" s="1"/>
  <c r="H23" i="16"/>
  <c r="H31" i="13" l="1"/>
  <c r="G31" i="13"/>
  <c r="F31" i="13"/>
  <c r="E31" i="13"/>
  <c r="D31" i="13"/>
  <c r="H30" i="13"/>
  <c r="H29" i="13"/>
  <c r="F26" i="13"/>
  <c r="E26" i="13"/>
  <c r="D26" i="13"/>
  <c r="G22" i="13"/>
  <c r="H22" i="13" s="1"/>
  <c r="F22" i="13"/>
  <c r="E22" i="13"/>
  <c r="D22" i="13"/>
  <c r="H21" i="13"/>
  <c r="G19" i="13"/>
  <c r="F19" i="13"/>
  <c r="F23" i="13" s="1"/>
  <c r="F27" i="13" s="1"/>
  <c r="F32" i="13" s="1"/>
  <c r="E19" i="13"/>
  <c r="E23" i="13" s="1"/>
  <c r="E27" i="13" s="1"/>
  <c r="E32" i="13" s="1"/>
  <c r="D19" i="13"/>
  <c r="D23" i="13" s="1"/>
  <c r="D27" i="13" s="1"/>
  <c r="H18" i="13"/>
  <c r="G23" i="13" l="1"/>
  <c r="H23" i="13" s="1"/>
  <c r="G25" i="13" s="1"/>
  <c r="F33" i="13"/>
  <c r="F34" i="13" s="1"/>
  <c r="D32" i="13"/>
  <c r="E33" i="13"/>
  <c r="E34" i="13" s="1"/>
  <c r="H19" i="13"/>
  <c r="D33" i="13" l="1"/>
  <c r="D34" i="13"/>
  <c r="H25" i="13"/>
  <c r="G26" i="13"/>
  <c r="G27" i="13" l="1"/>
  <c r="H26" i="13"/>
  <c r="G32" i="13" l="1"/>
  <c r="H27" i="13"/>
  <c r="G33" i="13" l="1"/>
  <c r="H33" i="13" s="1"/>
  <c r="H32" i="13"/>
  <c r="G34" i="13" l="1"/>
  <c r="H34" i="13" s="1"/>
  <c r="H24" i="16"/>
  <c r="H25" i="16" l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<sst xmlns="http://schemas.openxmlformats.org/spreadsheetml/2006/main" count="112" uniqueCount="61">
  <si>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</si>
  <si>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</si>
  <si>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</si>
  <si>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</si>
  <si>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</si>
  <si>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</si>
  <si>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</si>
  <si>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</si>
  <si>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</si>
  <si>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</si>
  <si>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</si>
  <si>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</si>
  <si>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</si>
  <si>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</si>
  <si>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</si>
  <si>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</si>
  <si>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</si>
  <si>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</si>
  <si>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</si>
  <si>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</si>
  <si>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</si>
  <si>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</si>
  <si>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</si>
  <si>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</si>
  <si>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</si>
  <si>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</si>
  <si>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</si>
  <si>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</si>
  <si>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</si>
  <si>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</si>
  <si>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</si>
  <si>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</si>
  <si>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</si>
  <si>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</si>
  <si>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</si>
  <si>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</si>
  <si>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</si>
  <si>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</si>
  <si>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</si>
  <si>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</si>
  <si>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</si>
  <si>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</si>
  <si>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</si>
  <si>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</si>
  <si>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</si>
  <si>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</si>
  <si>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</si>
  <si>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</si>
  <si>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</si>
  <si>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 xml:space="preserve">разработка проектной документации </t>
  </si>
  <si>
    <t>Постановление Администрации ТО от 08.04.2015 №129а п.38</t>
  </si>
  <si>
    <t>02-01-01</t>
  </si>
  <si>
    <t>Договор № П-15-10 от 08.06.2015г.</t>
  </si>
  <si>
    <t>1 770,97тыс. руб.</t>
  </si>
  <si>
    <t>Капитальный  ремонт общего имущества многоквартирного дома по адресу: Томская область, г. Северск, ул. Солнечная, д.3, корпус А.</t>
  </si>
  <si>
    <t>ЛСР№02-01-01</t>
  </si>
  <si>
    <t>ЛСР№07-01-01</t>
  </si>
  <si>
    <t xml:space="preserve">средства на покрытие затрат по уплате НДС - 18%                                            </t>
  </si>
  <si>
    <t>1 708 773, 34 руб.</t>
  </si>
  <si>
    <t xml:space="preserve">Директор </t>
  </si>
  <si>
    <t>Сметчик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</si>
</sst>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7" zoomScale="85" zoomScaleNormal="85" workbookViewId="0">
      <selection activeCell="B10" sqref="B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34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8" t="s">
        <v>54</v>
      </c>
      <c r="C9" s="78"/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4">
        <v>1</v>
      </c>
      <c r="B18" s="65" t="s">
        <v>51</v>
      </c>
      <c r="C18" s="58" t="s">
        <v>42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28">
        <v>2</v>
      </c>
      <c r="B21" s="65" t="s">
        <v>41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x14ac:dyDescent="0.2">
      <c r="A24" s="67" t="s">
        <v>48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7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22.37</v>
      </c>
      <c r="E27" s="44">
        <f>E23+E26</f>
        <v>333.38</v>
      </c>
      <c r="F27" s="44">
        <f>F23+F26</f>
        <v>849.12</v>
      </c>
      <c r="G27" s="44">
        <f>G23+G26</f>
        <v>274.23</v>
      </c>
      <c r="H27" s="44">
        <f>D27+E27+F27+G27</f>
        <v>1479.1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1">
        <v>4</v>
      </c>
      <c r="B29" s="48" t="s">
        <v>52</v>
      </c>
      <c r="C29" s="46" t="s">
        <v>49</v>
      </c>
      <c r="D29" s="21">
        <v>0</v>
      </c>
      <c r="E29" s="21">
        <v>0</v>
      </c>
      <c r="F29" s="21">
        <v>0</v>
      </c>
      <c r="G29" s="21">
        <v>19.22</v>
      </c>
      <c r="H29" s="59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50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22.37</v>
      </c>
      <c r="E32" s="44">
        <f>E27+E31</f>
        <v>333.38</v>
      </c>
      <c r="F32" s="44">
        <f>F27+F31</f>
        <v>849.12</v>
      </c>
      <c r="G32" s="44">
        <f>G27+G31</f>
        <v>295.95000000000005</v>
      </c>
      <c r="H32" s="25">
        <f>ROUND(D32+E32+F32+G32,2)</f>
        <v>1500.82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ROUND(D32*18%,2)</f>
        <v>4.03</v>
      </c>
      <c r="E33" s="29">
        <f>ROUND(E32*18%,2)</f>
        <v>60.01</v>
      </c>
      <c r="F33" s="29">
        <f>ROUND(F32*18%,2)</f>
        <v>152.84</v>
      </c>
      <c r="G33" s="29">
        <f>ROUND(G32*18%,2)</f>
        <v>53.27</v>
      </c>
      <c r="H33" s="25">
        <f>ROUND(D33+E33+F33+G33,2)</f>
        <v>270.14999999999998</v>
      </c>
    </row>
    <row r="34" spans="1:9" s="38" customFormat="1" x14ac:dyDescent="0.2">
      <c r="A34" s="35"/>
      <c r="B34" s="36"/>
      <c r="C34" s="30" t="s">
        <v>19</v>
      </c>
      <c r="D34" s="44">
        <f>D32+D33</f>
        <v>26.400000000000002</v>
      </c>
      <c r="E34" s="44">
        <f>E32+E33</f>
        <v>393.39</v>
      </c>
      <c r="F34" s="44">
        <f>F32+F33</f>
        <v>1001.96</v>
      </c>
      <c r="G34" s="44">
        <f>G32+G33</f>
        <v>349.22</v>
      </c>
      <c r="H34" s="44">
        <f>D34+E34+F34+G34</f>
        <v>1770.97</v>
      </c>
      <c r="I34" s="37"/>
    </row>
    <row r="35" spans="1:9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43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44</v>
      </c>
      <c r="C37" s="41" t="s">
        <v>45</v>
      </c>
      <c r="D37" s="55"/>
      <c r="E37" s="73" t="s">
        <v>47</v>
      </c>
      <c r="F37" s="73"/>
      <c r="G37" s="73"/>
      <c r="H37" s="73" t="s">
        <v>33</v>
      </c>
      <c r="I37" s="73"/>
    </row>
    <row r="38" spans="1:9" s="38" customFormat="1" ht="21" customHeight="1" x14ac:dyDescent="0.2">
      <c r="A38" s="54"/>
      <c r="B38" s="40" t="s">
        <v>46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A24:H24"/>
    <mergeCell ref="A28:H28"/>
    <mergeCell ref="E37:G37"/>
    <mergeCell ref="H37:I3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4" t="s">
        <v>34</v>
      </c>
      <c r="D2" s="74"/>
      <c r="E2" s="74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8" t="s">
        <v>54</v>
      </c>
      <c r="C9" s="78"/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4">
        <v>1</v>
      </c>
      <c r="B18" s="65" t="s">
        <v>55</v>
      </c>
      <c r="C18" s="58" t="s">
        <v>42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28">
        <v>2</v>
      </c>
      <c r="B21" s="65" t="s">
        <v>56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ht="13.5" x14ac:dyDescent="0.2">
      <c r="A24" s="51">
        <v>3</v>
      </c>
      <c r="B24" s="31" t="s">
        <v>18</v>
      </c>
      <c r="C24" s="32" t="s">
        <v>57</v>
      </c>
      <c r="D24" s="29">
        <f>D23*0.18</f>
        <v>4.0266000000000002</v>
      </c>
      <c r="E24" s="29">
        <f>E23*0.18</f>
        <v>60.008399999999995</v>
      </c>
      <c r="F24" s="29">
        <f>F23*0.18</f>
        <v>152.8416</v>
      </c>
      <c r="G24" s="29">
        <f>G23*0.18</f>
        <v>43.783200000000001</v>
      </c>
      <c r="H24" s="25">
        <f>ROUND(D24+E24+F24+G24,2)</f>
        <v>260.66000000000003</v>
      </c>
    </row>
    <row r="25" spans="1:9" s="38" customFormat="1" x14ac:dyDescent="0.2">
      <c r="A25" s="35"/>
      <c r="B25" s="36"/>
      <c r="C25" s="30" t="s">
        <v>19</v>
      </c>
      <c r="D25" s="44">
        <f>D23+D24</f>
        <v>26.396599999999999</v>
      </c>
      <c r="E25" s="44">
        <f>E23+E24</f>
        <v>393.38839999999999</v>
      </c>
      <c r="F25" s="44">
        <f>F23+F24</f>
        <v>1001.9616</v>
      </c>
      <c r="G25" s="44">
        <f>G23+G24</f>
        <v>287.02320000000003</v>
      </c>
      <c r="H25" s="44">
        <f>D25+E25+F25+G25</f>
        <v>1708.7698</v>
      </c>
      <c r="I25" s="37"/>
    </row>
    <row r="26" spans="1:9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59</v>
      </c>
      <c r="C27" s="41"/>
      <c r="D27" s="55"/>
      <c r="E27" s="56"/>
      <c r="F27" s="55"/>
      <c r="G27" s="55"/>
      <c r="H27" s="55"/>
      <c r="I27" s="37"/>
    </row>
    <row r="28" spans="1:9" s="38" customFormat="1" ht="21" customHeight="1" x14ac:dyDescent="0.2">
      <c r="A28" s="54"/>
      <c r="B28" s="40" t="s">
        <v>60</v>
      </c>
      <c r="C28" s="43"/>
      <c r="D28" s="55"/>
      <c r="E28" s="55"/>
      <c r="F28" s="55"/>
      <c r="G28" s="55"/>
      <c r="H28" s="55"/>
      <c r="I28" s="37"/>
    </row>
    <row r="29" spans="1:9" x14ac:dyDescent="0.2">
      <c r="B29" s="2" t="s">
        <v>0</v>
      </c>
      <c r="D29" s="42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20:H20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 (2)</vt:lpstr>
      <vt:lpstr>'ССР '!__chapters__</vt:lpstr>
      <vt:lpstr>'ССР  (2)'!__chapters__</vt:lpstr>
      <vt:lpstr>'ССР '!__itogo__</vt:lpstr>
      <vt:lpstr>'ССР  (2)'!__itogo__</vt:lpstr>
      <vt:lpstr>'ССР '!__smet__</vt:lpstr>
      <vt:lpstr>'ССР  (2)'!__smet__</vt:lpstr>
      <vt:lpstr>'ССР '!Область_печати</vt:lpstr>
      <vt:lpstr>'ССР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2015-09-16T03:38:26Z</cp:lastPrinted>
  <dcterms:created xsi:type="dcterms:W3CDTF">2014-04-07T07:25:46Z</dcterms:created>
  <dcterms:modified xsi:type="dcterms:W3CDTF">2015-11-06T04:53:56Z</dcterms:modified>
</cp:coreProperties>
</file>