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Лебедева,8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3" l="1"/>
  <c r="G19" i="13" l="1"/>
  <c r="F19" i="13"/>
  <c r="H21" i="13" l="1"/>
  <c r="E19" i="13"/>
  <c r="D19" i="13"/>
  <c r="F22" i="13"/>
  <c r="E22" i="13"/>
  <c r="D22" i="13"/>
  <c r="F23" i="13" l="1"/>
  <c r="E23" i="13"/>
  <c r="G22" i="13"/>
  <c r="H22" i="13" s="1"/>
  <c r="H19" i="13"/>
  <c r="D23" i="13"/>
  <c r="E24" i="13" l="1"/>
  <c r="E25" i="13"/>
  <c r="D24" i="13"/>
  <c r="D25" i="13"/>
  <c r="F24" i="13"/>
  <c r="F25" i="13"/>
  <c r="G23" i="13"/>
  <c r="H23" i="13" l="1"/>
  <c r="G24" i="13"/>
  <c r="G25" i="13" s="1"/>
  <c r="H25" i="13" s="1"/>
  <c r="H24" i="13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<sst xmlns="http://schemas.openxmlformats.org/spreadsheetml/2006/main" count="47" uniqueCount="36">
  <si>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</si>
  <si>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</si>
  <si>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</si>
  <si>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</si>
  <si>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</si>
  <si>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</si>
  <si>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</si>
  <si>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</si>
  <si>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</si>
  <si>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</si>
  <si>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</si>
  <si>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</si>
  <si>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</si>
  <si>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</si>
  <si>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</si>
  <si>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</si>
  <si>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</si>
  <si>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</si>
  <si>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</si>
  <si>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</si>
  <si>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</si>
  <si>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</si>
  <si>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</si>
  <si>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</si>
  <si>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</si>
  <si>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</si>
  <si>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</si>
  <si>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Лебедева, д.8.</t>
  </si>
  <si>
    <t>ОСР№02-01</t>
  </si>
  <si>
    <t>замена лифтового оборудования</t>
  </si>
  <si>
    <t>ОСР№07-01</t>
  </si>
  <si>
    <t>пусконаладочные работы</t>
  </si>
  <si>
    <t xml:space="preserve">Директор </t>
  </si>
  <si>
    <t xml:space="preserve">Сметчик </t>
  </si>
  <si>
    <t>6 834 947,04  руб.</t>
  </si>
  <si>
    <t xml:space="preserve">средства на покрытие затрат по уплате НДС - 18%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</si>
</sst>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I36" sqref="I36:I37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25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27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28</v>
      </c>
      <c r="C18" s="46" t="s">
        <v>29</v>
      </c>
      <c r="D18" s="21">
        <v>89.3</v>
      </c>
      <c r="E18" s="21">
        <v>1325.64</v>
      </c>
      <c r="F18" s="21">
        <v>3402.66</v>
      </c>
      <c r="G18" s="21">
        <v>185.78</v>
      </c>
      <c r="H18" s="47">
        <f>ROUND(D18+E18+F18+G18,2)</f>
        <v>5003.38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89.3</v>
      </c>
      <c r="E19" s="49">
        <f>E18</f>
        <v>1325.64</v>
      </c>
      <c r="F19" s="49">
        <f>F18</f>
        <v>3402.66</v>
      </c>
      <c r="G19" s="49">
        <f>G18</f>
        <v>185.78</v>
      </c>
      <c r="H19" s="49">
        <f>ROUND(D19+E19+F19+G19,2)</f>
        <v>5003.38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30</v>
      </c>
      <c r="C21" s="46" t="s">
        <v>31</v>
      </c>
      <c r="D21" s="21">
        <v>0</v>
      </c>
      <c r="E21" s="21">
        <v>0</v>
      </c>
      <c r="F21" s="21">
        <v>0</v>
      </c>
      <c r="G21" s="21">
        <v>788.95</v>
      </c>
      <c r="H21" s="47">
        <f>ROUND(D21+E21+F21+G21,2)</f>
        <v>788.95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788.95</v>
      </c>
      <c r="H22" s="49">
        <f>ROUND(D22+E22+F22+G22,2)</f>
        <v>788.95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89.3</v>
      </c>
      <c r="E23" s="50">
        <f>ROUND(E19+E22,2)</f>
        <v>1325.64</v>
      </c>
      <c r="F23" s="50">
        <f>ROUND(F19+F22,2)</f>
        <v>3402.66</v>
      </c>
      <c r="G23" s="50">
        <f>ROUND(G19+G22,2)</f>
        <v>974.73</v>
      </c>
      <c r="H23" s="49">
        <f>ROUND(D23+E23+F23+G23,2)</f>
        <v>5792.33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35</v>
      </c>
      <c r="D24" s="26">
        <f>D23*0.18</f>
        <v>16.073999999999998</v>
      </c>
      <c r="E24" s="26">
        <f>E23*0.18</f>
        <v>238.61520000000002</v>
      </c>
      <c r="F24" s="26">
        <f>F23*0.18</f>
        <v>612.47879999999998</v>
      </c>
      <c r="G24" s="26">
        <f>G23*0.18</f>
        <v>175.45140000000001</v>
      </c>
      <c r="H24" s="23">
        <f>ROUND(D24+E24+F24+G24,2)</f>
        <v>1042.6199999999999</v>
      </c>
    </row>
    <row r="25" spans="1:9" s="33" customFormat="1" x14ac:dyDescent="0.2">
      <c r="A25" s="30"/>
      <c r="B25" s="31"/>
      <c r="C25" s="27" t="s">
        <v>19</v>
      </c>
      <c r="D25" s="39">
        <f>D23+D24</f>
        <v>105.374</v>
      </c>
      <c r="E25" s="39">
        <f>E23+E24</f>
        <v>1564.2552000000001</v>
      </c>
      <c r="F25" s="39">
        <f>F23+F24</f>
        <v>4015.1387999999997</v>
      </c>
      <c r="G25" s="39">
        <f>G23+G24</f>
        <v>1150.1813999999999</v>
      </c>
      <c r="H25" s="39">
        <f>D25+E25+F25+G25</f>
        <v>6834.9493999999995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32</v>
      </c>
      <c r="C27" s="36"/>
      <c r="D27" s="44"/>
      <c r="E27" s="45"/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33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2015-07-28T08:23:19Z</cp:lastPrinted>
  <dcterms:created xsi:type="dcterms:W3CDTF">2014-04-07T07:25:46Z</dcterms:created>
  <dcterms:modified xsi:type="dcterms:W3CDTF">2015-11-06T04:55:37Z</dcterms:modified>
</cp:coreProperties>
</file>