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Коммунистический, 149\"/>
    </mc:Choice>
  </mc:AlternateContent>
  <bookViews>
    <workbookView xWindow="0" yWindow="0" windowWidth="19200" windowHeight="10995" activeTab="1"/>
  </bookViews>
  <sheets>
    <sheet name="ССР " sheetId="2" r:id="rId1"/>
    <sheet name="ССР  (2)" sheetId="3" r:id="rId2"/>
  </sheets>
  <definedNames>
    <definedName name="__chapters__" localSheetId="0">'ССР '!$17:$19</definedName>
    <definedName name="__chapters__" localSheetId="1">'ССР  (2)'!$17:$19</definedName>
    <definedName name="__chapters__">#REF!</definedName>
    <definedName name="__itogi__" localSheetId="0">'ССР '!#REF!</definedName>
    <definedName name="__itogi__" localSheetId="1">'ССР  (2)'!#REF!</definedName>
    <definedName name="__itogi__">#REF!</definedName>
    <definedName name="__itogo__" localSheetId="0">'ССР '!$19:$19</definedName>
    <definedName name="__itogo__" localSheetId="1">'ССР  (2)'!$19:$19</definedName>
    <definedName name="__itogo__">#REF!</definedName>
    <definedName name="__position__" localSheetId="0">'ССР '!#REF!</definedName>
    <definedName name="__position__" localSheetId="1">'ССР  (2)'!#REF!</definedName>
    <definedName name="__position__">#REF!</definedName>
    <definedName name="__smet__" localSheetId="0">'ССР '!$A$1:$H$38</definedName>
    <definedName name="__smet__" localSheetId="1">'ССР  (2)'!$A$1:$H$28</definedName>
    <definedName name="__smet__">#REF!</definedName>
    <definedName name="__vsego__" localSheetId="0">'ССР '!#REF!</definedName>
    <definedName name="__vsego__" localSheetId="1">'ССР  (2)'!#REF!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_xlnm.Print_Area" localSheetId="0">'ССР '!$A$1:$H$38</definedName>
    <definedName name="_xlnm.Print_Area" localSheetId="1">'ССР  (2)'!$A$1:$H$28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3" l="1"/>
  <c r="E25" i="3"/>
  <c r="D25" i="3"/>
  <c r="G24" i="3"/>
  <c r="E24" i="3"/>
  <c r="D24" i="3"/>
  <c r="G22" i="3" l="1"/>
  <c r="F22" i="3"/>
  <c r="E22" i="3"/>
  <c r="D22" i="3"/>
  <c r="H22" i="3" s="1"/>
  <c r="H21" i="3"/>
  <c r="G19" i="3"/>
  <c r="F19" i="3"/>
  <c r="E19" i="3"/>
  <c r="E23" i="3" s="1"/>
  <c r="D19" i="3"/>
  <c r="H18" i="3"/>
  <c r="D23" i="3" l="1"/>
  <c r="F23" i="3"/>
  <c r="G23" i="3"/>
  <c r="H19" i="3"/>
  <c r="D33" i="2"/>
  <c r="F24" i="3" l="1"/>
  <c r="F25" i="3" s="1"/>
  <c r="H23" i="3"/>
  <c r="G31" i="2"/>
  <c r="H31" i="2" s="1"/>
  <c r="F31" i="2"/>
  <c r="E31" i="2"/>
  <c r="D31" i="2"/>
  <c r="H30" i="2"/>
  <c r="H29" i="2"/>
  <c r="F26" i="2"/>
  <c r="E26" i="2"/>
  <c r="D26" i="2"/>
  <c r="G22" i="2"/>
  <c r="F22" i="2"/>
  <c r="E22" i="2"/>
  <c r="D22" i="2"/>
  <c r="H21" i="2"/>
  <c r="G19" i="2"/>
  <c r="F19" i="2"/>
  <c r="E19" i="2"/>
  <c r="D19" i="2"/>
  <c r="H18" i="2"/>
  <c r="H22" i="2" l="1"/>
  <c r="D23" i="2"/>
  <c r="D27" i="2" s="1"/>
  <c r="E23" i="2"/>
  <c r="E27" i="2" s="1"/>
  <c r="E32" i="2" s="1"/>
  <c r="E33" i="2" s="1"/>
  <c r="E34" i="2" s="1"/>
  <c r="F23" i="2"/>
  <c r="F27" i="2" s="1"/>
  <c r="F32" i="2" s="1"/>
  <c r="F33" i="2" s="1"/>
  <c r="F34" i="2" s="1"/>
  <c r="G23" i="2"/>
  <c r="D32" i="2"/>
  <c r="H19" i="2"/>
  <c r="H24" i="3" l="1"/>
  <c r="H23" i="2"/>
  <c r="G25" i="2" s="1"/>
  <c r="H25" i="2" s="1"/>
  <c r="G26" i="2" l="1"/>
  <c r="G27" i="2" s="1"/>
  <c r="H26" i="2"/>
  <c r="D34" i="2"/>
  <c r="H25" i="3" l="1"/>
  <c r="G32" i="2"/>
  <c r="H27" i="2"/>
  <c r="G33" i="2" l="1"/>
  <c r="H33" i="2" s="1"/>
  <c r="H32" i="2"/>
  <c r="G34" i="2" l="1"/>
  <c r="H34" i="2" s="1"/>
</calcChain>
</file>

<file path=xl/sharedStrings.xml><?xml version="1.0" encoding="utf-8"?>
<sst xmlns="http://schemas.openxmlformats.org/spreadsheetml/2006/main" count="113" uniqueCount="59">
  <si>
    <t/>
  </si>
  <si>
    <t>Форма № 1</t>
  </si>
  <si>
    <t xml:space="preserve">Заказчик </t>
  </si>
  <si>
    <t>РФКР МКД ТО</t>
  </si>
  <si>
    <t>"Утвержден" «    »                      2015г.</t>
  </si>
  <si>
    <t xml:space="preserve">Сводный сметный расчет в сумме: </t>
  </si>
  <si>
    <t xml:space="preserve">В том числе возвратных сумм </t>
  </si>
  <si>
    <t>СВОДНЫЙ СМЕТНЫЙ РАСЧЕТ СТОИМОСТИ СТРОИТЕЛЬСТВА (КАПИТАЛЬНОГО РЕМОНТА)</t>
  </si>
  <si>
    <t>(наименование стройки)</t>
  </si>
  <si>
    <t>Составлена в новой редакции ФСНБ приказа Минстроя России от 07.02.2014г.  № 39/пр  в ценах по состоянию на I кв.  2015  года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</si>
  <si>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</si>
  <si>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</si>
  <si>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</si>
  <si>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</si>
  <si>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</si>
  <si>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</si>
  <si>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</si>
  <si>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</si>
  <si>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</si>
  <si>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</si>
  <si>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</si>
  <si>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</si>
  <si>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7   Прочие работы и затраты</t>
  </si>
  <si>
    <t>Итого по Главе 7</t>
  </si>
  <si>
    <t>Итого по Главам 1-7</t>
  </si>
  <si>
    <t>МДС 81-35.2004 п.4.100</t>
  </si>
  <si>
    <t xml:space="preserve">средства на покрытие затрат по уплате НДС - 18%              </t>
  </si>
  <si>
    <t>ВСЕГО по сводному расчету:</t>
  </si>
  <si>
    <t>Директор ООО "Томсктехсервис":</t>
  </si>
  <si>
    <t>Н.Г. Мокропуло</t>
  </si>
  <si>
    <t>Заказчик:</t>
  </si>
  <si>
    <t>ГАП ООО "Томсктехсервис"</t>
  </si>
  <si>
    <t>А.Л. Докторенко</t>
  </si>
  <si>
    <t>Генеральный директор  _______________</t>
  </si>
  <si>
    <t>С.В. Световец</t>
  </si>
  <si>
    <t>Сметчик ООО "Томстехсервис"</t>
  </si>
  <si>
    <t>Т.Г. Леонова</t>
  </si>
  <si>
    <t>Капитальный  ремонт общего имущества многоквартирного дома по адресу: Томская область, г. Северск, проспект Коммунистический, д.149.</t>
  </si>
  <si>
    <t xml:space="preserve">замена лифтового оборудования   </t>
  </si>
  <si>
    <t xml:space="preserve">пусконаладочные работы </t>
  </si>
  <si>
    <t>8   Содержание службы заказчика. Строительный контроль.</t>
  </si>
  <si>
    <t xml:space="preserve">Постановление Правительства РФ  от 21.06.2010 №468 </t>
  </si>
  <si>
    <t>строительный контроль 2,14%</t>
  </si>
  <si>
    <t>Итого по Главе 8</t>
  </si>
  <si>
    <t>Итого по Главам 1-8</t>
  </si>
  <si>
    <t>9   Публичный технологический и ценовой аудит, проектные и изыскательские работы</t>
  </si>
  <si>
    <t>Договор № П-15-10 от 08.06.2015г.</t>
  </si>
  <si>
    <t xml:space="preserve">разработка проектной документации </t>
  </si>
  <si>
    <t>Постановление Администрации ТО от 08.04.2015 №129а п.38</t>
  </si>
  <si>
    <t>проведение проверки достоверности определения сметной стоимости</t>
  </si>
  <si>
    <t>Итого по Главе 9</t>
  </si>
  <si>
    <t>Итого по Главам 1-9</t>
  </si>
  <si>
    <t>5 385,96  тыс. руб.</t>
  </si>
  <si>
    <t>ОСР№02-01</t>
  </si>
  <si>
    <t>ОСР№07-01</t>
  </si>
  <si>
    <t>5 377,96  тыс. руб.</t>
  </si>
  <si>
    <t xml:space="preserve">Директор </t>
  </si>
  <si>
    <t xml:space="preserve">Сметчик </t>
  </si>
  <si>
    <t xml:space="preserve">средства на покрытие затрат по уплате НДС - 18%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</si>
</sst>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4" fontId="1" fillId="0" borderId="6" xfId="0" quotePrefix="1" applyNumberFormat="1" applyFont="1" applyBorder="1" applyAlignment="1">
      <alignment vertical="top" wrapText="1"/>
    </xf>
    <xf numFmtId="0" fontId="9" fillId="0" borderId="2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right" vertical="top" wrapText="1"/>
    </xf>
    <xf numFmtId="164" fontId="9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164" fontId="9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horizontal="right" wrapText="1"/>
    </xf>
    <xf numFmtId="164" fontId="9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6" xfId="0" quotePrefix="1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" fontId="9" fillId="0" borderId="2" xfId="0" quotePrefix="1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topLeftCell="A13" zoomScale="85" zoomScaleNormal="85" workbookViewId="0">
      <selection activeCell="G30" sqref="G30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16" customWidth="1"/>
    <col min="4" max="4" width="12.28515625" style="17" customWidth="1"/>
    <col min="5" max="5" width="13" style="17" customWidth="1"/>
    <col min="6" max="6" width="13.42578125" style="17" customWidth="1"/>
    <col min="7" max="7" width="12.5703125" style="17" customWidth="1"/>
    <col min="8" max="8" width="15.28515625" style="17" customWidth="1"/>
    <col min="9" max="9" width="10.7109375" bestFit="1" customWidth="1"/>
  </cols>
  <sheetData>
    <row r="1" spans="1:9" ht="13.5" customHeight="1" x14ac:dyDescent="0.2">
      <c r="B1" s="2" t="s">
        <v>0</v>
      </c>
      <c r="C1" s="3"/>
      <c r="D1" s="4"/>
      <c r="E1" s="4"/>
      <c r="F1" s="5"/>
      <c r="G1" s="5"/>
      <c r="H1" s="6" t="s">
        <v>1</v>
      </c>
    </row>
    <row r="2" spans="1:9" ht="15" customHeight="1" x14ac:dyDescent="0.2">
      <c r="B2" s="2" t="s">
        <v>2</v>
      </c>
      <c r="C2" s="75" t="s">
        <v>3</v>
      </c>
      <c r="D2" s="75"/>
      <c r="E2" s="75"/>
      <c r="F2" s="7"/>
      <c r="G2" s="7"/>
      <c r="H2" s="8"/>
      <c r="I2" s="9"/>
    </row>
    <row r="3" spans="1:9" ht="13.5" customHeight="1" x14ac:dyDescent="0.2">
      <c r="B3" s="2" t="s">
        <v>4</v>
      </c>
      <c r="C3" s="10"/>
      <c r="D3" s="5"/>
      <c r="E3" s="11"/>
      <c r="F3" s="7"/>
      <c r="G3" s="8"/>
      <c r="H3" s="7"/>
      <c r="I3" s="9"/>
    </row>
    <row r="4" spans="1:9" ht="13.5" customHeight="1" x14ac:dyDescent="0.2">
      <c r="B4" s="12" t="s">
        <v>5</v>
      </c>
      <c r="C4" s="13" t="s">
        <v>52</v>
      </c>
      <c r="D4" s="5"/>
      <c r="E4" s="11"/>
      <c r="F4" s="14"/>
      <c r="G4" s="15"/>
      <c r="H4" s="15"/>
    </row>
    <row r="5" spans="1:9" ht="12.75" customHeight="1" x14ac:dyDescent="0.2">
      <c r="B5" s="2" t="s">
        <v>6</v>
      </c>
      <c r="C5" s="66"/>
      <c r="D5" s="5"/>
      <c r="E5" s="5"/>
      <c r="F5" s="14"/>
      <c r="G5" s="15"/>
      <c r="H5" s="15"/>
    </row>
    <row r="6" spans="1:9" ht="3.75" hidden="1" customHeight="1" x14ac:dyDescent="0.2">
      <c r="B6" s="2" t="s">
        <v>0</v>
      </c>
      <c r="D6" s="11"/>
      <c r="F6" s="5"/>
      <c r="G6" s="5"/>
      <c r="H6" s="5"/>
    </row>
    <row r="7" spans="1:9" ht="13.5" customHeight="1" x14ac:dyDescent="0.2">
      <c r="B7" s="2" t="s">
        <v>0</v>
      </c>
      <c r="D7" s="18" t="s">
        <v>7</v>
      </c>
      <c r="F7" s="5"/>
      <c r="G7" s="5"/>
      <c r="H7" s="5"/>
    </row>
    <row r="8" spans="1:9" ht="4.5" customHeight="1" x14ac:dyDescent="0.2">
      <c r="B8" s="2" t="s">
        <v>0</v>
      </c>
      <c r="D8" s="19"/>
      <c r="F8" s="5"/>
      <c r="G8" s="5"/>
      <c r="H8" s="5"/>
    </row>
    <row r="9" spans="1:9" ht="21.75" customHeight="1" x14ac:dyDescent="0.25">
      <c r="B9" s="76" t="s">
        <v>37</v>
      </c>
      <c r="C9" s="76"/>
      <c r="D9" s="76"/>
      <c r="E9" s="76"/>
      <c r="F9" s="76"/>
      <c r="G9" s="76"/>
      <c r="H9" s="76"/>
    </row>
    <row r="10" spans="1:9" ht="13.5" customHeight="1" x14ac:dyDescent="0.2">
      <c r="B10" s="2" t="s">
        <v>0</v>
      </c>
      <c r="D10" s="20" t="s">
        <v>8</v>
      </c>
      <c r="F10" s="5"/>
      <c r="G10" s="5"/>
      <c r="H10" s="5"/>
    </row>
    <row r="11" spans="1:9" x14ac:dyDescent="0.2">
      <c r="B11" s="2" t="s">
        <v>9</v>
      </c>
      <c r="D11" s="19"/>
      <c r="E11" s="5"/>
      <c r="F11" s="5"/>
      <c r="G11" s="5"/>
      <c r="H11" s="5"/>
    </row>
    <row r="12" spans="1:9" ht="12.75" customHeight="1" x14ac:dyDescent="0.2">
      <c r="A12" s="77" t="s">
        <v>10</v>
      </c>
      <c r="B12" s="78" t="s">
        <v>11</v>
      </c>
      <c r="C12" s="77" t="s">
        <v>12</v>
      </c>
      <c r="D12" s="79" t="s">
        <v>13</v>
      </c>
      <c r="E12" s="79"/>
      <c r="F12" s="79"/>
      <c r="G12" s="79"/>
      <c r="H12" s="77" t="s">
        <v>14</v>
      </c>
    </row>
    <row r="13" spans="1:9" x14ac:dyDescent="0.2">
      <c r="A13" s="77"/>
      <c r="B13" s="78"/>
      <c r="C13" s="77"/>
      <c r="D13" s="77" t="s">
        <v>15</v>
      </c>
      <c r="E13" s="77" t="s">
        <v>16</v>
      </c>
      <c r="F13" s="77" t="s">
        <v>17</v>
      </c>
      <c r="G13" s="77" t="s">
        <v>18</v>
      </c>
      <c r="H13" s="77"/>
    </row>
    <row r="14" spans="1:9" x14ac:dyDescent="0.2">
      <c r="A14" s="77"/>
      <c r="B14" s="78"/>
      <c r="C14" s="77"/>
      <c r="D14" s="77"/>
      <c r="E14" s="77"/>
      <c r="F14" s="77"/>
      <c r="G14" s="77"/>
      <c r="H14" s="77"/>
    </row>
    <row r="15" spans="1:9" x14ac:dyDescent="0.2">
      <c r="A15" s="77"/>
      <c r="B15" s="78"/>
      <c r="C15" s="77"/>
      <c r="D15" s="77"/>
      <c r="E15" s="77"/>
      <c r="F15" s="77"/>
      <c r="G15" s="77"/>
      <c r="H15" s="77"/>
    </row>
    <row r="16" spans="1:9" x14ac:dyDescent="0.2">
      <c r="A16" s="49">
        <v>1</v>
      </c>
      <c r="B16" s="21" t="s">
        <v>19</v>
      </c>
      <c r="C16" s="49">
        <v>3</v>
      </c>
      <c r="D16" s="49">
        <v>4</v>
      </c>
      <c r="E16" s="49">
        <v>5</v>
      </c>
      <c r="F16" s="49">
        <v>6</v>
      </c>
      <c r="G16" s="49">
        <v>7</v>
      </c>
      <c r="H16" s="49">
        <v>8</v>
      </c>
    </row>
    <row r="17" spans="1:9" x14ac:dyDescent="0.2">
      <c r="A17" s="71" t="s">
        <v>20</v>
      </c>
      <c r="B17" s="72"/>
      <c r="C17" s="72"/>
      <c r="D17" s="72"/>
      <c r="E17" s="72"/>
      <c r="F17" s="72"/>
      <c r="G17" s="72"/>
      <c r="H17" s="73"/>
    </row>
    <row r="18" spans="1:9" x14ac:dyDescent="0.2">
      <c r="A18" s="50">
        <v>1</v>
      </c>
      <c r="B18" s="51" t="s">
        <v>53</v>
      </c>
      <c r="C18" s="52" t="s">
        <v>38</v>
      </c>
      <c r="D18" s="22">
        <v>153.12</v>
      </c>
      <c r="E18" s="23">
        <v>911.46</v>
      </c>
      <c r="F18" s="23">
        <v>2668</v>
      </c>
      <c r="G18" s="22">
        <v>123.92</v>
      </c>
      <c r="H18" s="53">
        <f>ROUND(D18+E18+F18+G18,2)</f>
        <v>3856.5</v>
      </c>
    </row>
    <row r="19" spans="1:9" s="29" customFormat="1" ht="13.5" x14ac:dyDescent="0.25">
      <c r="A19" s="24"/>
      <c r="B19" s="54" t="s">
        <v>0</v>
      </c>
      <c r="C19" s="55" t="s">
        <v>21</v>
      </c>
      <c r="D19" s="56">
        <f>D18</f>
        <v>153.12</v>
      </c>
      <c r="E19" s="56">
        <f>E18</f>
        <v>911.46</v>
      </c>
      <c r="F19" s="56">
        <f>F18</f>
        <v>2668</v>
      </c>
      <c r="G19" s="56">
        <f>G18</f>
        <v>123.92</v>
      </c>
      <c r="H19" s="56">
        <f>ROUND(D19+E19+F19+G19,2)</f>
        <v>3856.5</v>
      </c>
      <c r="I19" s="28"/>
    </row>
    <row r="20" spans="1:9" x14ac:dyDescent="0.2">
      <c r="A20" s="68" t="s">
        <v>22</v>
      </c>
      <c r="B20" s="69"/>
      <c r="C20" s="69"/>
      <c r="D20" s="69"/>
      <c r="E20" s="69"/>
      <c r="F20" s="69"/>
      <c r="G20" s="69"/>
      <c r="H20" s="70"/>
    </row>
    <row r="21" spans="1:9" x14ac:dyDescent="0.2">
      <c r="A21" s="30">
        <v>2</v>
      </c>
      <c r="B21" s="51" t="s">
        <v>54</v>
      </c>
      <c r="C21" s="52" t="s">
        <v>39</v>
      </c>
      <c r="D21" s="22">
        <v>0</v>
      </c>
      <c r="E21" s="22">
        <v>0</v>
      </c>
      <c r="F21" s="22">
        <v>0</v>
      </c>
      <c r="G21" s="31">
        <v>568.73</v>
      </c>
      <c r="H21" s="53">
        <f>ROUND(D21+E21+F21+G21,2)</f>
        <v>568.73</v>
      </c>
    </row>
    <row r="22" spans="1:9" s="29" customFormat="1" ht="13.5" x14ac:dyDescent="0.25">
      <c r="A22" s="24"/>
      <c r="B22" s="54" t="s">
        <v>0</v>
      </c>
      <c r="C22" s="55" t="s">
        <v>23</v>
      </c>
      <c r="D22" s="56">
        <f>D21</f>
        <v>0</v>
      </c>
      <c r="E22" s="56">
        <f>E21</f>
        <v>0</v>
      </c>
      <c r="F22" s="56">
        <f>F21</f>
        <v>0</v>
      </c>
      <c r="G22" s="56">
        <f>G21</f>
        <v>568.73</v>
      </c>
      <c r="H22" s="56">
        <f>ROUND(D22+E22+F22+G22,2)</f>
        <v>568.73</v>
      </c>
    </row>
    <row r="23" spans="1:9" s="29" customFormat="1" ht="13.5" x14ac:dyDescent="0.25">
      <c r="A23" s="24"/>
      <c r="B23" s="54"/>
      <c r="C23" s="38" t="s">
        <v>24</v>
      </c>
      <c r="D23" s="57">
        <f>ROUND(D19+D22,2)</f>
        <v>153.12</v>
      </c>
      <c r="E23" s="57">
        <f>ROUND(E19+E22,2)</f>
        <v>911.46</v>
      </c>
      <c r="F23" s="57">
        <f>ROUND(F19+F22,2)</f>
        <v>2668</v>
      </c>
      <c r="G23" s="57">
        <f>ROUND(G19+G22,2)</f>
        <v>692.65</v>
      </c>
      <c r="H23" s="56">
        <f>ROUND(D23+E23+F23+G23,2)</f>
        <v>4425.2299999999996</v>
      </c>
      <c r="I23" s="28"/>
    </row>
    <row r="24" spans="1:9" s="29" customFormat="1" x14ac:dyDescent="0.2">
      <c r="A24" s="71" t="s">
        <v>40</v>
      </c>
      <c r="B24" s="72"/>
      <c r="C24" s="72"/>
      <c r="D24" s="72"/>
      <c r="E24" s="72"/>
      <c r="F24" s="72"/>
      <c r="G24" s="72"/>
      <c r="H24" s="73"/>
    </row>
    <row r="25" spans="1:9" ht="25.5" x14ac:dyDescent="0.2">
      <c r="A25" s="49">
        <v>3</v>
      </c>
      <c r="B25" s="58" t="s">
        <v>41</v>
      </c>
      <c r="C25" s="59" t="s">
        <v>42</v>
      </c>
      <c r="D25" s="60">
        <v>0</v>
      </c>
      <c r="E25" s="60">
        <v>0</v>
      </c>
      <c r="F25" s="60">
        <v>0</v>
      </c>
      <c r="G25" s="60">
        <f>ROUNDUP(H23*2.14%,2)</f>
        <v>94.7</v>
      </c>
      <c r="H25" s="61">
        <f>ROUND(D25+E25+F25+G25,2)</f>
        <v>94.7</v>
      </c>
      <c r="I25" s="62"/>
    </row>
    <row r="26" spans="1:9" s="29" customFormat="1" ht="13.5" x14ac:dyDescent="0.25">
      <c r="A26" s="24"/>
      <c r="B26" s="25" t="s">
        <v>0</v>
      </c>
      <c r="C26" s="26" t="s">
        <v>43</v>
      </c>
      <c r="D26" s="63">
        <f>D25</f>
        <v>0</v>
      </c>
      <c r="E26" s="63">
        <f>E25</f>
        <v>0</v>
      </c>
      <c r="F26" s="63">
        <f>F25</f>
        <v>0</v>
      </c>
      <c r="G26" s="63">
        <f>G25</f>
        <v>94.7</v>
      </c>
      <c r="H26" s="63">
        <f>D26+E26+F26+G26</f>
        <v>94.7</v>
      </c>
    </row>
    <row r="27" spans="1:9" s="29" customFormat="1" ht="13.5" x14ac:dyDescent="0.25">
      <c r="A27" s="24"/>
      <c r="B27" s="25"/>
      <c r="C27" s="33" t="s">
        <v>44</v>
      </c>
      <c r="D27" s="34">
        <f>D23+D26</f>
        <v>153.12</v>
      </c>
      <c r="E27" s="34">
        <f>E23+E26</f>
        <v>911.46</v>
      </c>
      <c r="F27" s="34">
        <f>F23+F26</f>
        <v>2668</v>
      </c>
      <c r="G27" s="34">
        <f>G23+G26</f>
        <v>787.35</v>
      </c>
      <c r="H27" s="34">
        <f>D27+E27+F27+G27</f>
        <v>4519.93</v>
      </c>
    </row>
    <row r="28" spans="1:9" s="29" customFormat="1" x14ac:dyDescent="0.2">
      <c r="A28" s="71" t="s">
        <v>45</v>
      </c>
      <c r="B28" s="72"/>
      <c r="C28" s="72"/>
      <c r="D28" s="72"/>
      <c r="E28" s="72"/>
      <c r="F28" s="72"/>
      <c r="G28" s="72"/>
      <c r="H28" s="73"/>
    </row>
    <row r="29" spans="1:9" s="29" customFormat="1" ht="29.25" customHeight="1" x14ac:dyDescent="0.2">
      <c r="A29" s="35">
        <v>4</v>
      </c>
      <c r="B29" s="58" t="s">
        <v>46</v>
      </c>
      <c r="C29" s="59" t="s">
        <v>47</v>
      </c>
      <c r="D29" s="22">
        <v>0</v>
      </c>
      <c r="E29" s="22">
        <v>0</v>
      </c>
      <c r="F29" s="22">
        <v>0</v>
      </c>
      <c r="G29" s="22">
        <v>38.44</v>
      </c>
      <c r="H29" s="53">
        <f t="shared" ref="H29:H30" si="0">ROUND(D29+E29+F29+G29,2)</f>
        <v>38.44</v>
      </c>
    </row>
    <row r="30" spans="1:9" s="29" customFormat="1" ht="25.5" x14ac:dyDescent="0.2">
      <c r="A30" s="35">
        <v>5</v>
      </c>
      <c r="B30" s="58" t="s">
        <v>48</v>
      </c>
      <c r="C30" s="64" t="s">
        <v>49</v>
      </c>
      <c r="D30" s="60">
        <v>0</v>
      </c>
      <c r="E30" s="60">
        <v>0</v>
      </c>
      <c r="F30" s="60">
        <v>0</v>
      </c>
      <c r="G30" s="60">
        <v>6</v>
      </c>
      <c r="H30" s="61">
        <f t="shared" si="0"/>
        <v>6</v>
      </c>
    </row>
    <row r="31" spans="1:9" s="29" customFormat="1" ht="13.5" x14ac:dyDescent="0.25">
      <c r="A31" s="24"/>
      <c r="B31" s="65"/>
      <c r="C31" s="26" t="s">
        <v>50</v>
      </c>
      <c r="D31" s="63">
        <f>D29+D30</f>
        <v>0</v>
      </c>
      <c r="E31" s="63">
        <f>E29+E30</f>
        <v>0</v>
      </c>
      <c r="F31" s="63">
        <f>F29+F30</f>
        <v>0</v>
      </c>
      <c r="G31" s="63">
        <f>G29+G30</f>
        <v>44.44</v>
      </c>
      <c r="H31" s="32">
        <f>ROUND(D31+E31+F31+G31,2)</f>
        <v>44.44</v>
      </c>
    </row>
    <row r="32" spans="1:9" s="29" customFormat="1" ht="13.5" x14ac:dyDescent="0.25">
      <c r="A32" s="24"/>
      <c r="B32" s="65"/>
      <c r="C32" s="33" t="s">
        <v>51</v>
      </c>
      <c r="D32" s="34">
        <f>D27+D31</f>
        <v>153.12</v>
      </c>
      <c r="E32" s="34">
        <f>E27+E31</f>
        <v>911.46</v>
      </c>
      <c r="F32" s="34">
        <f>F27+F31</f>
        <v>2668</v>
      </c>
      <c r="G32" s="34">
        <f>G27+G31</f>
        <v>831.79</v>
      </c>
      <c r="H32" s="27">
        <f>ROUND(D32+E32+F32+G32,2)</f>
        <v>4564.37</v>
      </c>
    </row>
    <row r="33" spans="1:9" s="29" customFormat="1" ht="13.5" x14ac:dyDescent="0.2">
      <c r="A33" s="35">
        <v>6</v>
      </c>
      <c r="B33" s="36" t="s">
        <v>25</v>
      </c>
      <c r="C33" s="37" t="s">
        <v>26</v>
      </c>
      <c r="D33" s="32">
        <f>ROUNDUP(D32*18%,2)</f>
        <v>27.57</v>
      </c>
      <c r="E33" s="32">
        <f>ROUND(E32*18%,2)</f>
        <v>164.06</v>
      </c>
      <c r="F33" s="32">
        <f>ROUND(F32*18%,2)</f>
        <v>480.24</v>
      </c>
      <c r="G33" s="32">
        <f>ROUND(G32*18%,2)</f>
        <v>149.72</v>
      </c>
      <c r="H33" s="27">
        <f>ROUND(D33+E33+F33+G33,2)</f>
        <v>821.59</v>
      </c>
    </row>
    <row r="34" spans="1:9" s="41" customFormat="1" x14ac:dyDescent="0.2">
      <c r="A34" s="38"/>
      <c r="B34" s="39"/>
      <c r="C34" s="33" t="s">
        <v>27</v>
      </c>
      <c r="D34" s="34">
        <f>D32+D33</f>
        <v>180.69</v>
      </c>
      <c r="E34" s="34">
        <f>E32+E33</f>
        <v>1075.52</v>
      </c>
      <c r="F34" s="34">
        <f>F32+F33</f>
        <v>3148.24</v>
      </c>
      <c r="G34" s="34">
        <f>G32+G33</f>
        <v>981.51</v>
      </c>
      <c r="H34" s="34">
        <f>D34+E34+F34+G34</f>
        <v>5385.96</v>
      </c>
      <c r="I34" s="40"/>
    </row>
    <row r="35" spans="1:9" x14ac:dyDescent="0.2">
      <c r="B35" s="2" t="s">
        <v>0</v>
      </c>
      <c r="C35" s="3"/>
    </row>
    <row r="36" spans="1:9" s="41" customFormat="1" ht="14.25" customHeight="1" x14ac:dyDescent="0.2">
      <c r="A36" s="42"/>
      <c r="B36" s="43" t="s">
        <v>28</v>
      </c>
      <c r="C36" s="44" t="s">
        <v>29</v>
      </c>
      <c r="D36" s="45"/>
      <c r="E36" s="46" t="s">
        <v>30</v>
      </c>
      <c r="F36" s="45"/>
      <c r="G36" s="45"/>
      <c r="H36" s="45"/>
      <c r="I36" s="40"/>
    </row>
    <row r="37" spans="1:9" s="41" customFormat="1" ht="19.5" customHeight="1" x14ac:dyDescent="0.2">
      <c r="A37" s="42"/>
      <c r="B37" s="43" t="s">
        <v>31</v>
      </c>
      <c r="C37" s="44" t="s">
        <v>32</v>
      </c>
      <c r="D37" s="45"/>
      <c r="E37" s="74" t="s">
        <v>33</v>
      </c>
      <c r="F37" s="74"/>
      <c r="G37" s="74"/>
      <c r="H37" s="74" t="s">
        <v>34</v>
      </c>
      <c r="I37" s="74"/>
    </row>
    <row r="38" spans="1:9" s="41" customFormat="1" ht="21" customHeight="1" x14ac:dyDescent="0.2">
      <c r="A38" s="42"/>
      <c r="B38" s="43" t="s">
        <v>35</v>
      </c>
      <c r="C38" s="47" t="s">
        <v>36</v>
      </c>
      <c r="D38" s="45"/>
      <c r="E38" s="45"/>
      <c r="F38" s="45"/>
      <c r="G38" s="45"/>
      <c r="H38" s="45"/>
      <c r="I38" s="40"/>
    </row>
    <row r="39" spans="1:9" x14ac:dyDescent="0.2">
      <c r="B39" s="2" t="s">
        <v>0</v>
      </c>
      <c r="D39" s="48"/>
    </row>
    <row r="40" spans="1:9" x14ac:dyDescent="0.2">
      <c r="B40" s="2" t="s">
        <v>0</v>
      </c>
    </row>
    <row r="41" spans="1:9" x14ac:dyDescent="0.2">
      <c r="B41" s="2" t="s">
        <v>0</v>
      </c>
      <c r="D41" s="5"/>
      <c r="E41" s="5"/>
      <c r="F41" s="5"/>
      <c r="G41" s="5"/>
      <c r="H41" s="6"/>
    </row>
  </sheetData>
  <mergeCells count="17">
    <mergeCell ref="A17:H17"/>
    <mergeCell ref="C2:E2"/>
    <mergeCell ref="B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20:H20"/>
    <mergeCell ref="A24:H24"/>
    <mergeCell ref="A28:H28"/>
    <mergeCell ref="E37:G37"/>
    <mergeCell ref="H37:I37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="85" zoomScaleNormal="85" workbookViewId="0">
      <selection activeCell="J28" sqref="J28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16" customWidth="1"/>
    <col min="4" max="4" width="12.28515625" style="17" customWidth="1"/>
    <col min="5" max="5" width="13" style="17" customWidth="1"/>
    <col min="6" max="6" width="13.42578125" style="17" customWidth="1"/>
    <col min="7" max="7" width="12.5703125" style="17" customWidth="1"/>
    <col min="8" max="8" width="15.28515625" style="17" customWidth="1"/>
    <col min="9" max="9" width="10.7109375" bestFit="1" customWidth="1"/>
  </cols>
  <sheetData>
    <row r="1" spans="1:9" ht="13.5" customHeight="1" x14ac:dyDescent="0.2">
      <c r="B1" s="2" t="s">
        <v>0</v>
      </c>
      <c r="C1" s="3"/>
      <c r="D1" s="4"/>
      <c r="E1" s="4"/>
      <c r="F1" s="5"/>
      <c r="G1" s="5"/>
      <c r="H1" s="6" t="s">
        <v>1</v>
      </c>
    </row>
    <row r="2" spans="1:9" ht="15" customHeight="1" x14ac:dyDescent="0.2">
      <c r="B2" s="2" t="s">
        <v>2</v>
      </c>
      <c r="C2" s="75" t="s">
        <v>3</v>
      </c>
      <c r="D2" s="75"/>
      <c r="E2" s="75"/>
      <c r="F2" s="7"/>
      <c r="G2" s="7"/>
      <c r="H2" s="8"/>
      <c r="I2" s="9"/>
    </row>
    <row r="3" spans="1:9" ht="13.5" customHeight="1" x14ac:dyDescent="0.2">
      <c r="B3" s="2" t="s">
        <v>4</v>
      </c>
      <c r="C3" s="10"/>
      <c r="D3" s="5"/>
      <c r="E3" s="11"/>
      <c r="F3" s="7"/>
      <c r="G3" s="8"/>
      <c r="H3" s="7"/>
      <c r="I3" s="9"/>
    </row>
    <row r="4" spans="1:9" ht="13.5" customHeight="1" x14ac:dyDescent="0.2">
      <c r="B4" s="12" t="s">
        <v>5</v>
      </c>
      <c r="C4" s="13" t="s">
        <v>55</v>
      </c>
      <c r="D4" s="5"/>
      <c r="E4" s="11"/>
      <c r="F4" s="14"/>
      <c r="G4" s="15"/>
      <c r="H4" s="15"/>
    </row>
    <row r="5" spans="1:9" ht="12.75" customHeight="1" x14ac:dyDescent="0.2">
      <c r="B5" s="2" t="s">
        <v>6</v>
      </c>
      <c r="C5" s="66"/>
      <c r="D5" s="5"/>
      <c r="E5" s="5"/>
      <c r="F5" s="14"/>
      <c r="G5" s="15"/>
      <c r="H5" s="15"/>
    </row>
    <row r="6" spans="1:9" ht="3.75" hidden="1" customHeight="1" x14ac:dyDescent="0.2">
      <c r="B6" s="2" t="s">
        <v>0</v>
      </c>
      <c r="D6" s="11"/>
      <c r="F6" s="5"/>
      <c r="G6" s="5"/>
      <c r="H6" s="5"/>
    </row>
    <row r="7" spans="1:9" ht="13.5" customHeight="1" x14ac:dyDescent="0.2">
      <c r="B7" s="2" t="s">
        <v>0</v>
      </c>
      <c r="D7" s="18" t="s">
        <v>7</v>
      </c>
      <c r="F7" s="5"/>
      <c r="G7" s="5"/>
      <c r="H7" s="5"/>
    </row>
    <row r="8" spans="1:9" ht="4.5" customHeight="1" x14ac:dyDescent="0.2">
      <c r="B8" s="2" t="s">
        <v>0</v>
      </c>
      <c r="D8" s="19"/>
      <c r="F8" s="5"/>
      <c r="G8" s="5"/>
      <c r="H8" s="5"/>
    </row>
    <row r="9" spans="1:9" ht="21.75" customHeight="1" x14ac:dyDescent="0.25">
      <c r="B9" s="76" t="s">
        <v>37</v>
      </c>
      <c r="C9" s="76"/>
      <c r="D9" s="76"/>
      <c r="E9" s="76"/>
      <c r="F9" s="76"/>
      <c r="G9" s="76"/>
      <c r="H9" s="76"/>
    </row>
    <row r="10" spans="1:9" ht="13.5" customHeight="1" x14ac:dyDescent="0.2">
      <c r="B10" s="2" t="s">
        <v>0</v>
      </c>
      <c r="D10" s="20" t="s">
        <v>8</v>
      </c>
      <c r="F10" s="5"/>
      <c r="G10" s="5"/>
      <c r="H10" s="5"/>
    </row>
    <row r="11" spans="1:9" x14ac:dyDescent="0.2">
      <c r="B11" s="2" t="s">
        <v>9</v>
      </c>
      <c r="D11" s="19"/>
      <c r="E11" s="5"/>
      <c r="F11" s="5"/>
      <c r="G11" s="5"/>
      <c r="H11" s="5"/>
    </row>
    <row r="12" spans="1:9" ht="12.75" customHeight="1" x14ac:dyDescent="0.2">
      <c r="A12" s="77" t="s">
        <v>10</v>
      </c>
      <c r="B12" s="78" t="s">
        <v>11</v>
      </c>
      <c r="C12" s="77" t="s">
        <v>12</v>
      </c>
      <c r="D12" s="79" t="s">
        <v>13</v>
      </c>
      <c r="E12" s="79"/>
      <c r="F12" s="79"/>
      <c r="G12" s="79"/>
      <c r="H12" s="77" t="s">
        <v>14</v>
      </c>
    </row>
    <row r="13" spans="1:9" x14ac:dyDescent="0.2">
      <c r="A13" s="77"/>
      <c r="B13" s="78"/>
      <c r="C13" s="77"/>
      <c r="D13" s="77" t="s">
        <v>15</v>
      </c>
      <c r="E13" s="77" t="s">
        <v>16</v>
      </c>
      <c r="F13" s="77" t="s">
        <v>17</v>
      </c>
      <c r="G13" s="77" t="s">
        <v>18</v>
      </c>
      <c r="H13" s="77"/>
    </row>
    <row r="14" spans="1:9" x14ac:dyDescent="0.2">
      <c r="A14" s="77"/>
      <c r="B14" s="78"/>
      <c r="C14" s="77"/>
      <c r="D14" s="77"/>
      <c r="E14" s="77"/>
      <c r="F14" s="77"/>
      <c r="G14" s="77"/>
      <c r="H14" s="77"/>
    </row>
    <row r="15" spans="1:9" x14ac:dyDescent="0.2">
      <c r="A15" s="77"/>
      <c r="B15" s="78"/>
      <c r="C15" s="77"/>
      <c r="D15" s="77"/>
      <c r="E15" s="77"/>
      <c r="F15" s="77"/>
      <c r="G15" s="77"/>
      <c r="H15" s="77"/>
    </row>
    <row r="16" spans="1:9" x14ac:dyDescent="0.2">
      <c r="A16" s="67">
        <v>1</v>
      </c>
      <c r="B16" s="21" t="s">
        <v>19</v>
      </c>
      <c r="C16" s="67">
        <v>3</v>
      </c>
      <c r="D16" s="67">
        <v>4</v>
      </c>
      <c r="E16" s="67">
        <v>5</v>
      </c>
      <c r="F16" s="67">
        <v>6</v>
      </c>
      <c r="G16" s="67">
        <v>7</v>
      </c>
      <c r="H16" s="67">
        <v>8</v>
      </c>
    </row>
    <row r="17" spans="1:9" x14ac:dyDescent="0.2">
      <c r="A17" s="71" t="s">
        <v>20</v>
      </c>
      <c r="B17" s="72"/>
      <c r="C17" s="72"/>
      <c r="D17" s="72"/>
      <c r="E17" s="72"/>
      <c r="F17" s="72"/>
      <c r="G17" s="72"/>
      <c r="H17" s="73"/>
    </row>
    <row r="18" spans="1:9" x14ac:dyDescent="0.2">
      <c r="A18" s="50">
        <v>1</v>
      </c>
      <c r="B18" s="51" t="s">
        <v>53</v>
      </c>
      <c r="C18" s="52" t="s">
        <v>38</v>
      </c>
      <c r="D18" s="22">
        <v>153.12</v>
      </c>
      <c r="E18" s="23">
        <v>911.46</v>
      </c>
      <c r="F18" s="23">
        <v>2668.01</v>
      </c>
      <c r="G18" s="22">
        <v>123.92</v>
      </c>
      <c r="H18" s="53">
        <f>ROUND(D18+E18+F18+G18,2)</f>
        <v>3856.51</v>
      </c>
    </row>
    <row r="19" spans="1:9" s="29" customFormat="1" ht="13.5" x14ac:dyDescent="0.25">
      <c r="A19" s="24"/>
      <c r="B19" s="54" t="s">
        <v>0</v>
      </c>
      <c r="C19" s="55" t="s">
        <v>21</v>
      </c>
      <c r="D19" s="56">
        <f>D18</f>
        <v>153.12</v>
      </c>
      <c r="E19" s="56">
        <f>E18</f>
        <v>911.46</v>
      </c>
      <c r="F19" s="56">
        <f>F18</f>
        <v>2668.01</v>
      </c>
      <c r="G19" s="56">
        <f>G18</f>
        <v>123.92</v>
      </c>
      <c r="H19" s="56">
        <f>ROUND(D19+E19+F19+G19,2)</f>
        <v>3856.51</v>
      </c>
      <c r="I19" s="28"/>
    </row>
    <row r="20" spans="1:9" x14ac:dyDescent="0.2">
      <c r="A20" s="68" t="s">
        <v>22</v>
      </c>
      <c r="B20" s="69"/>
      <c r="C20" s="69"/>
      <c r="D20" s="69"/>
      <c r="E20" s="69"/>
      <c r="F20" s="69"/>
      <c r="G20" s="69"/>
      <c r="H20" s="70"/>
    </row>
    <row r="21" spans="1:9" x14ac:dyDescent="0.2">
      <c r="A21" s="30">
        <v>2</v>
      </c>
      <c r="B21" s="51" t="s">
        <v>54</v>
      </c>
      <c r="C21" s="52" t="s">
        <v>39</v>
      </c>
      <c r="D21" s="22">
        <v>0</v>
      </c>
      <c r="E21" s="22">
        <v>0</v>
      </c>
      <c r="F21" s="22">
        <v>0</v>
      </c>
      <c r="G21" s="31">
        <v>568.73</v>
      </c>
      <c r="H21" s="53">
        <f>ROUND(D21+E21+F21+G21,2)</f>
        <v>568.73</v>
      </c>
    </row>
    <row r="22" spans="1:9" s="29" customFormat="1" ht="13.5" x14ac:dyDescent="0.25">
      <c r="A22" s="24"/>
      <c r="B22" s="54" t="s">
        <v>0</v>
      </c>
      <c r="C22" s="55" t="s">
        <v>23</v>
      </c>
      <c r="D22" s="56">
        <f>D21</f>
        <v>0</v>
      </c>
      <c r="E22" s="56">
        <f>E21</f>
        <v>0</v>
      </c>
      <c r="F22" s="56">
        <f>F21</f>
        <v>0</v>
      </c>
      <c r="G22" s="56">
        <f>G21</f>
        <v>568.73</v>
      </c>
      <c r="H22" s="56">
        <f>ROUND(D22+E22+F22+G22,2)</f>
        <v>568.73</v>
      </c>
    </row>
    <row r="23" spans="1:9" s="29" customFormat="1" ht="13.5" x14ac:dyDescent="0.25">
      <c r="A23" s="24"/>
      <c r="B23" s="54"/>
      <c r="C23" s="38" t="s">
        <v>24</v>
      </c>
      <c r="D23" s="57">
        <f>ROUND(D19+D22,2)</f>
        <v>153.12</v>
      </c>
      <c r="E23" s="57">
        <f>ROUND(E19+E22,2)</f>
        <v>911.46</v>
      </c>
      <c r="F23" s="57">
        <f>ROUND(F19+F22,2)</f>
        <v>2668.01</v>
      </c>
      <c r="G23" s="57">
        <f>ROUND(G19+G22,2)</f>
        <v>692.65</v>
      </c>
      <c r="H23" s="56">
        <f>ROUND(D23+E23+F23+G23,2)</f>
        <v>4425.24</v>
      </c>
      <c r="I23" s="28"/>
    </row>
    <row r="24" spans="1:9" s="29" customFormat="1" ht="13.5" x14ac:dyDescent="0.2">
      <c r="A24" s="35">
        <v>3</v>
      </c>
      <c r="B24" s="36" t="s">
        <v>25</v>
      </c>
      <c r="C24" s="37" t="s">
        <v>58</v>
      </c>
      <c r="D24" s="32">
        <f>D23*0.18</f>
        <v>27.561599999999999</v>
      </c>
      <c r="E24" s="32">
        <f>E23*0.18</f>
        <v>164.06280000000001</v>
      </c>
      <c r="F24" s="32">
        <f>F23*0.18</f>
        <v>480.24180000000001</v>
      </c>
      <c r="G24" s="32">
        <f>G23*0.18</f>
        <v>124.67699999999999</v>
      </c>
      <c r="H24" s="27">
        <f>ROUND(D24+E24+F24+G24,2)</f>
        <v>796.54</v>
      </c>
    </row>
    <row r="25" spans="1:9" s="41" customFormat="1" x14ac:dyDescent="0.2">
      <c r="A25" s="38"/>
      <c r="B25" s="39"/>
      <c r="C25" s="33" t="s">
        <v>27</v>
      </c>
      <c r="D25" s="34">
        <f>D23+D24</f>
        <v>180.6816</v>
      </c>
      <c r="E25" s="34">
        <f>E23+E24</f>
        <v>1075.5228</v>
      </c>
      <c r="F25" s="34">
        <f>F23+F24</f>
        <v>3148.2518</v>
      </c>
      <c r="G25" s="34">
        <f>G23+G24</f>
        <v>817.327</v>
      </c>
      <c r="H25" s="34">
        <f>D25+E25+F25+G25</f>
        <v>5221.7832000000008</v>
      </c>
      <c r="I25" s="40"/>
    </row>
    <row r="26" spans="1:9" x14ac:dyDescent="0.2">
      <c r="B26" s="2" t="s">
        <v>0</v>
      </c>
      <c r="C26" s="3"/>
    </row>
    <row r="27" spans="1:9" s="41" customFormat="1" ht="14.25" customHeight="1" x14ac:dyDescent="0.2">
      <c r="A27" s="42"/>
      <c r="B27" s="43" t="s">
        <v>56</v>
      </c>
      <c r="C27" s="44"/>
      <c r="D27" s="45"/>
      <c r="E27" s="46" t="s">
        <v>30</v>
      </c>
      <c r="F27" s="45"/>
      <c r="G27" s="45"/>
      <c r="H27" s="45"/>
      <c r="I27" s="40"/>
    </row>
    <row r="28" spans="1:9" s="41" customFormat="1" ht="21" customHeight="1" x14ac:dyDescent="0.2">
      <c r="A28" s="42"/>
      <c r="B28" s="43" t="s">
        <v>57</v>
      </c>
      <c r="C28" s="47"/>
      <c r="D28" s="45"/>
      <c r="E28" s="45"/>
      <c r="F28" s="45"/>
      <c r="G28" s="45"/>
      <c r="H28" s="45"/>
      <c r="I28" s="40"/>
    </row>
    <row r="29" spans="1:9" x14ac:dyDescent="0.2">
      <c r="B29" s="2" t="s">
        <v>0</v>
      </c>
      <c r="D29" s="48"/>
    </row>
    <row r="30" spans="1:9" x14ac:dyDescent="0.2">
      <c r="B30" s="2" t="s">
        <v>0</v>
      </c>
    </row>
    <row r="31" spans="1:9" x14ac:dyDescent="0.2">
      <c r="B31" s="2" t="s">
        <v>0</v>
      </c>
      <c r="D31" s="5"/>
      <c r="E31" s="5"/>
      <c r="F31" s="5"/>
      <c r="G31" s="5"/>
      <c r="H31" s="6"/>
    </row>
  </sheetData>
  <mergeCells count="13">
    <mergeCell ref="A17:H17"/>
    <mergeCell ref="A20:H20"/>
    <mergeCell ref="C2:E2"/>
    <mergeCell ref="B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ССР </vt:lpstr>
      <vt:lpstr>ССР  (2)</vt:lpstr>
      <vt:lpstr>'ССР '!__chapters__</vt:lpstr>
      <vt:lpstr>'ССР  (2)'!__chapters__</vt:lpstr>
      <vt:lpstr>'ССР '!__itogo__</vt:lpstr>
      <vt:lpstr>'ССР  (2)'!__itogo__</vt:lpstr>
      <vt:lpstr>'ССР '!__smet__</vt:lpstr>
      <vt:lpstr>'ССР  (2)'!__smet__</vt:lpstr>
      <vt:lpstr>'ССР '!Область_печати</vt:lpstr>
      <vt:lpstr>'ССР 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2015-07-30T11:25:00Z</cp:lastPrinted>
  <dcterms:created xsi:type="dcterms:W3CDTF">2015-06-16T12:17:01Z</dcterms:created>
  <dcterms:modified xsi:type="dcterms:W3CDTF">2015-08-14T07:41:40Z</dcterms:modified>
</cp:coreProperties>
</file>